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256" windowHeight="12216"/>
  </bookViews>
  <sheets>
    <sheet name="Hárok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/>
  <c r="D242"/>
  <c r="D262" s="1"/>
  <c r="C169"/>
  <c r="C112" l="1"/>
  <c r="D34"/>
  <c r="D52" s="1"/>
  <c r="D61" s="1"/>
  <c r="C20"/>
  <c r="C34"/>
  <c r="D193" l="1"/>
  <c r="C246" l="1"/>
  <c r="C243" s="1"/>
  <c r="C202" l="1"/>
  <c r="C193"/>
  <c r="C189"/>
  <c r="C182"/>
  <c r="C176"/>
  <c r="C167"/>
  <c r="C152"/>
  <c r="C141"/>
  <c r="C137"/>
  <c r="C132"/>
  <c r="C121"/>
  <c r="C109"/>
  <c r="C69"/>
  <c r="C65"/>
  <c r="C28"/>
  <c r="C25"/>
  <c r="C17"/>
  <c r="C14"/>
  <c r="C11"/>
  <c r="C7"/>
  <c r="C188" l="1"/>
  <c r="C52"/>
  <c r="C61" s="1"/>
  <c r="E61" s="1"/>
</calcChain>
</file>

<file path=xl/sharedStrings.xml><?xml version="1.0" encoding="utf-8"?>
<sst xmlns="http://schemas.openxmlformats.org/spreadsheetml/2006/main" count="292" uniqueCount="253">
  <si>
    <t>Príjmová časť rozpočtu v €</t>
  </si>
  <si>
    <t xml:space="preserve">Položky </t>
  </si>
  <si>
    <t>Bežné príjmy</t>
  </si>
  <si>
    <t>Rozpočet 2016</t>
  </si>
  <si>
    <t>Dane z príjmov  fyzickej osoby</t>
  </si>
  <si>
    <t>Výnos dane</t>
  </si>
  <si>
    <t>Daň z nehnuteľnosti</t>
  </si>
  <si>
    <t>Daň z pozemkov</t>
  </si>
  <si>
    <t>Daň zo stavieb</t>
  </si>
  <si>
    <t>Daň z bytov</t>
  </si>
  <si>
    <t>Dane za špecifické služby</t>
  </si>
  <si>
    <t>Daň za psa</t>
  </si>
  <si>
    <t>Za TKO</t>
  </si>
  <si>
    <t>Príjmy z vlastníctva</t>
  </si>
  <si>
    <t>Z prenajatých pozemkov</t>
  </si>
  <si>
    <t>Z prenajatých budov, priest. a obj.</t>
  </si>
  <si>
    <t>Administratívne poplatky</t>
  </si>
  <si>
    <t>Ostatné pop.(hracie aut.)</t>
  </si>
  <si>
    <t xml:space="preserve">Pokuty, penále </t>
  </si>
  <si>
    <t>Poplatky a platby z nepriem. a náhodného predaja služieb</t>
  </si>
  <si>
    <t xml:space="preserve">Za predaj výrobkov tovarov a služieb(opatr. služba, cintorínske poplatky </t>
  </si>
  <si>
    <t>Poplatky za MŠ</t>
  </si>
  <si>
    <t>Za stravné</t>
  </si>
  <si>
    <t>Poplatky a platby za znečisťovanie ovzdušia</t>
  </si>
  <si>
    <t>Úroky z tuzemských vkladov</t>
  </si>
  <si>
    <t>Z vkladov</t>
  </si>
  <si>
    <t>Vrátené prostriedky od iných subjektov VS</t>
  </si>
  <si>
    <t>Ostatné príjmy</t>
  </si>
  <si>
    <t>Z dobropisov</t>
  </si>
  <si>
    <t>Príjmy z náhrad pois.pl.</t>
  </si>
  <si>
    <t>Príjmy z odvodov hazardných hier</t>
  </si>
  <si>
    <t>Vratky</t>
  </si>
  <si>
    <t>Iné príjmy</t>
  </si>
  <si>
    <t>Transfery v rámci VS</t>
  </si>
  <si>
    <t>Zo ŠR – ZŠ</t>
  </si>
  <si>
    <t>Refundácia kreditov</t>
  </si>
  <si>
    <t>Príspevok škola v prírode</t>
  </si>
  <si>
    <t xml:space="preserve">Vzdelávacie poukazy </t>
  </si>
  <si>
    <t>Príspevok pre žiakov SZP</t>
  </si>
  <si>
    <t>Učebnice</t>
  </si>
  <si>
    <t>Lyžiarsky kurz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</si>
  <si>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MŠ predškolákov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</si>
  <si>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stavebný úrad</t>
    </r>
  </si>
  <si>
    <t>a účelov.komunik.</t>
  </si>
  <si>
    <t>hlásenie pobytu a register obyv.</t>
  </si>
  <si>
    <t>životné prostredie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</si>
  <si>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dotácia hm.núd. </t>
    </r>
  </si>
  <si>
    <t>ÚP</t>
  </si>
  <si>
    <t>CO odmeny skladníkom</t>
  </si>
  <si>
    <t>dotácia DHZ Podvysoká</t>
  </si>
  <si>
    <t xml:space="preserve">Voľby </t>
  </si>
  <si>
    <r>
      <t>Bežné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príjmy celkom</t>
    </r>
  </si>
  <si>
    <t>Kapitálové príjmy</t>
  </si>
  <si>
    <t>Príjmy z kapitálových aktív</t>
  </si>
  <si>
    <t xml:space="preserve">Príjem z predaja pozemkov                   </t>
  </si>
  <si>
    <t>Granty - MŠ, Mikroregion HK</t>
  </si>
  <si>
    <t>Prevod finančných prostriedkov</t>
  </si>
  <si>
    <t>Prevod prostriedkov z peňažných fondov</t>
  </si>
  <si>
    <t>Prijaté úvery, pôžičky a návrat. fin. výp</t>
  </si>
  <si>
    <t xml:space="preserve">513002        Bankové úvery dlhodobé </t>
  </si>
  <si>
    <t>Príjmy spolu</t>
  </si>
  <si>
    <t>Vydavková časť rozpočtu v €</t>
  </si>
  <si>
    <t>Položky</t>
  </si>
  <si>
    <t>Bežné výdavky</t>
  </si>
  <si>
    <t>Mzdy, platy, sl. príjmy a ost.os. vyrovnania</t>
  </si>
  <si>
    <t>Tarifné platy</t>
  </si>
  <si>
    <t>Príplatky</t>
  </si>
  <si>
    <t>Odmeny</t>
  </si>
  <si>
    <t>Poistné a príspevok do poisťovní</t>
  </si>
  <si>
    <t>Poistné do VZP</t>
  </si>
  <si>
    <t>Poistné so ostat. ZP</t>
  </si>
  <si>
    <t>Na nem. poisť.</t>
  </si>
  <si>
    <t>Na starobné poisť.</t>
  </si>
  <si>
    <t>Na úrazové poisť.</t>
  </si>
  <si>
    <t>Na inval. poisť.</t>
  </si>
  <si>
    <t>Na poisť. v nezamestn.</t>
  </si>
  <si>
    <t>Do rezerv. fondu</t>
  </si>
  <si>
    <t>DDP</t>
  </si>
  <si>
    <t>Tovary a služby</t>
  </si>
  <si>
    <t>Cestovné náhrady</t>
  </si>
  <si>
    <t>Energie</t>
  </si>
  <si>
    <t>Vodné, stočné</t>
  </si>
  <si>
    <t>Pošt. a telek. služby</t>
  </si>
  <si>
    <t>Nákup výpočtovej techniky</t>
  </si>
  <si>
    <t>Všeobecný mater.</t>
  </si>
  <si>
    <t>Potraviny</t>
  </si>
  <si>
    <t>Knihy, časopisy</t>
  </si>
  <si>
    <t>Softvér a licencie</t>
  </si>
  <si>
    <t>Reprezentačné</t>
  </si>
  <si>
    <t>PHM</t>
  </si>
  <si>
    <t>Servis</t>
  </si>
  <si>
    <t>Poistenie vozidla</t>
  </si>
  <si>
    <t>Karty, známky, poplatky</t>
  </si>
  <si>
    <t>Údržba výpočtovej techniky</t>
  </si>
  <si>
    <t>Udržba softvéru</t>
  </si>
  <si>
    <t>Školenia, semináre</t>
  </si>
  <si>
    <t>Reklama, propag., inzercia</t>
  </si>
  <si>
    <t>Všeob. služby</t>
  </si>
  <si>
    <t>Špeciálne služby</t>
  </si>
  <si>
    <t>Poplatky a odvody</t>
  </si>
  <si>
    <t>Stravovanie</t>
  </si>
  <si>
    <t>Poistné budov</t>
  </si>
  <si>
    <t>Prídel SF</t>
  </si>
  <si>
    <t>Kolkové známky</t>
  </si>
  <si>
    <t>Odmeny a príspevky</t>
  </si>
  <si>
    <t xml:space="preserve">Dohody zamestnancom </t>
  </si>
  <si>
    <t>Bežné transfery</t>
  </si>
  <si>
    <t>Nemocenské dávky</t>
  </si>
  <si>
    <t>Príspevok PVS</t>
  </si>
  <si>
    <t>0.1.60</t>
  </si>
  <si>
    <t>Voľby NR SR</t>
  </si>
  <si>
    <t>Poštovné</t>
  </si>
  <si>
    <t xml:space="preserve">Odmeny členov komisie </t>
  </si>
  <si>
    <t>Všeobecný materiál</t>
  </si>
  <si>
    <t>Palivá, mazivá, oleje</t>
  </si>
  <si>
    <t xml:space="preserve">Stravovanie </t>
  </si>
  <si>
    <t>Dohody o vykonaní práce</t>
  </si>
  <si>
    <t>0.1.7.0</t>
  </si>
  <si>
    <t>Splátka úroku</t>
  </si>
  <si>
    <t>Splácanie úrokov</t>
  </si>
  <si>
    <t>0.3.2.0.</t>
  </si>
  <si>
    <t xml:space="preserve"> Požiarna ochrana</t>
  </si>
  <si>
    <t>Špeciálny materiál</t>
  </si>
  <si>
    <t xml:space="preserve">PHM </t>
  </si>
  <si>
    <t>OOPP</t>
  </si>
  <si>
    <t>Poistenie vozidiel</t>
  </si>
  <si>
    <t xml:space="preserve">Servis, údržba </t>
  </si>
  <si>
    <t>Nájom za prenájom prev.prístrojov</t>
  </si>
  <si>
    <t>Karty, známky a popl.</t>
  </si>
  <si>
    <t>Súťaže, občerstvenie</t>
  </si>
  <si>
    <t>0.4.5.1.</t>
  </si>
  <si>
    <t>Cestná doprava</t>
  </si>
  <si>
    <t>Údržba cestných panelov</t>
  </si>
  <si>
    <t>Údržba</t>
  </si>
  <si>
    <t>05.1.0.</t>
  </si>
  <si>
    <t>Nakladanie s odpadmi</t>
  </si>
  <si>
    <t>Odpadové nádoby</t>
  </si>
  <si>
    <t>Odvoz TKO</t>
  </si>
  <si>
    <t>Špeciálne sluby projekt TKO</t>
  </si>
  <si>
    <t>06.1.0.</t>
  </si>
  <si>
    <t>Rozvoj bývania</t>
  </si>
  <si>
    <t>Elektrická energia</t>
  </si>
  <si>
    <t>Palivo ako zdroj energie</t>
  </si>
  <si>
    <t>Údržba pracov. strojov</t>
  </si>
  <si>
    <t>Údržba budov</t>
  </si>
  <si>
    <t>Revízie</t>
  </si>
  <si>
    <t>Poistné BD</t>
  </si>
  <si>
    <t>Vrátenie príjmov z min. rokov</t>
  </si>
  <si>
    <t>Dohoda o vyk. Práca</t>
  </si>
  <si>
    <t>6.2.0.</t>
  </si>
  <si>
    <t>Rozvoj obcí</t>
  </si>
  <si>
    <t>Poistné do ostat. ZP</t>
  </si>
  <si>
    <t>Do rezerv. Fondu</t>
  </si>
  <si>
    <t>Pracovné stroje, náradie</t>
  </si>
  <si>
    <t xml:space="preserve">  Prídel do SF</t>
  </si>
  <si>
    <t>poistné</t>
  </si>
  <si>
    <t>Náhrady príjmu</t>
  </si>
  <si>
    <t>06.4.0.</t>
  </si>
  <si>
    <t>Verejné osvetlenie</t>
  </si>
  <si>
    <t>08.1.0.</t>
  </si>
  <si>
    <t>Rekreačné a športové služby</t>
  </si>
  <si>
    <t>Kultúrne a športové podujatie</t>
  </si>
  <si>
    <t>Príspevok TJ</t>
  </si>
  <si>
    <t>08.2.0.</t>
  </si>
  <si>
    <t>Knižnice</t>
  </si>
  <si>
    <t>Knihy</t>
  </si>
  <si>
    <t>0.8.2.0.</t>
  </si>
  <si>
    <t>Ostatné kultúrne služby</t>
  </si>
  <si>
    <t>Materiál</t>
  </si>
  <si>
    <t>Športové a kultúrne podujatia</t>
  </si>
  <si>
    <t>Fotoslužby</t>
  </si>
  <si>
    <t>Dohody o vyk. Práce</t>
  </si>
  <si>
    <t>Poplatky ochran. Známky</t>
  </si>
  <si>
    <t>8.4.0.</t>
  </si>
  <si>
    <t>Nábož. a iné spoločenské služby</t>
  </si>
  <si>
    <t xml:space="preserve">Energie </t>
  </si>
  <si>
    <t>Pasport hrobových miest</t>
  </si>
  <si>
    <t>Transfer cirkvam</t>
  </si>
  <si>
    <t>Na členské príspevky</t>
  </si>
  <si>
    <t xml:space="preserve">09.1.1.1 </t>
  </si>
  <si>
    <t>Predškolská výchova</t>
  </si>
  <si>
    <t>Mzdy, platy, sl. príjmy a ost.os.</t>
  </si>
  <si>
    <t>Poistné a prísp. do poisť.</t>
  </si>
  <si>
    <t>Na nem.poist.</t>
  </si>
  <si>
    <t>Na starobné pois.</t>
  </si>
  <si>
    <t>Na úrazové poist.</t>
  </si>
  <si>
    <t>Na inval.poist.</t>
  </si>
  <si>
    <t>Na poist. v nezamestnanosti</t>
  </si>
  <si>
    <t>Do rezev.fondu</t>
  </si>
  <si>
    <t>Cestovné</t>
  </si>
  <si>
    <t xml:space="preserve">Vodné stočné </t>
  </si>
  <si>
    <t>Pošt.a telek.služby</t>
  </si>
  <si>
    <t>Interiérové vybavenie</t>
  </si>
  <si>
    <t xml:space="preserve">Učeb. pom., knihy, </t>
  </si>
  <si>
    <t>Softvér</t>
  </si>
  <si>
    <t>Údržba prev. Strojov</t>
  </si>
  <si>
    <t>Údržba výpočtovej tech.</t>
  </si>
  <si>
    <t xml:space="preserve">Údržba budov </t>
  </si>
  <si>
    <t>Školenia</t>
  </si>
  <si>
    <t>MDD</t>
  </si>
  <si>
    <t>Všeobecné služby - čistenie kobercov</t>
  </si>
  <si>
    <t>Poplatky a odvody TKO obec</t>
  </si>
  <si>
    <t>Poistné detí</t>
  </si>
  <si>
    <t>Prídel do SF</t>
  </si>
  <si>
    <t>Základná škola- MDD</t>
  </si>
  <si>
    <t>10.7.0.</t>
  </si>
  <si>
    <t>Sociálna výpomoc</t>
  </si>
  <si>
    <t>10.2.0.</t>
  </si>
  <si>
    <t>Staroba</t>
  </si>
  <si>
    <t>Poistné SP starobné</t>
  </si>
  <si>
    <t>Poistné SP úrazové</t>
  </si>
  <si>
    <t>Poistné invalidné</t>
  </si>
  <si>
    <t>Poistné RF rezervný fond</t>
  </si>
  <si>
    <t>Dohody o vyk. práce</t>
  </si>
  <si>
    <t>Náhrady - lek prehliadky</t>
  </si>
  <si>
    <t>Prevod finanč. prostriedkov ZŠ</t>
  </si>
  <si>
    <t>Prevod finanč. prostriedkov ŠJ</t>
  </si>
  <si>
    <t>Prevod finanč. prostriedkov ŠK</t>
  </si>
  <si>
    <t>Prevod finan.prostriedkov krúžky</t>
  </si>
  <si>
    <t>Bežné výdavky spolu</t>
  </si>
  <si>
    <t>Kapitálové výdavky</t>
  </si>
  <si>
    <t>03.2.0.</t>
  </si>
  <si>
    <t>Technické zhodnotenie vozidla DHZ</t>
  </si>
  <si>
    <t>Rekonšt. verejného osvetlenia</t>
  </si>
  <si>
    <t>04.5.0.</t>
  </si>
  <si>
    <t>Územný plán obce</t>
  </si>
  <si>
    <t>Výkup pozemkov</t>
  </si>
  <si>
    <t>Rek. a výs. infraštruktúry  II. etapa</t>
  </si>
  <si>
    <t>Rek. a výs.infraštruktúry  I.etapa</t>
  </si>
  <si>
    <t>Výstavba chodníkov</t>
  </si>
  <si>
    <t>Projektová dokum.</t>
  </si>
  <si>
    <t>Nákup prevádzkových strojov, prístrojov a zar.-kompostéry</t>
  </si>
  <si>
    <t>08.3.0.</t>
  </si>
  <si>
    <t>Vysielacie služby</t>
  </si>
  <si>
    <t>Rekonštrukcia ver.rozhlasu</t>
  </si>
  <si>
    <t>09.1.1.1.</t>
  </si>
  <si>
    <t>Rekonštrukia MŠ</t>
  </si>
  <si>
    <t>Detské ihrisko</t>
  </si>
  <si>
    <t>1.7.0.</t>
  </si>
  <si>
    <t>Transakcie verej. dlhu</t>
  </si>
  <si>
    <t>Z bank. úverov dlhodobých</t>
  </si>
  <si>
    <t xml:space="preserve">Výdavky spolu </t>
  </si>
  <si>
    <t>Spracovala: Pureková</t>
  </si>
  <si>
    <t>Zvesené:</t>
  </si>
  <si>
    <t>Milan Matlák, starosta obce</t>
  </si>
  <si>
    <t>Eliptický trenažér</t>
  </si>
  <si>
    <t xml:space="preserve">                            </t>
  </si>
  <si>
    <t>Rozpočtové opatrenie č. 4/2016</t>
  </si>
  <si>
    <t>Úprava rozpočtu</t>
  </si>
  <si>
    <t>Posudky</t>
  </si>
  <si>
    <t>Náhrady</t>
  </si>
  <si>
    <t xml:space="preserve">Výpočtová technika </t>
  </si>
  <si>
    <t>Vyvesené: 25. 11.2016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</si>
</sst>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Georgia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2" fontId="4" fillId="0" borderId="0" xfId="0" applyNumberFormat="1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right" vertical="top"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right" vertical="top" wrapText="1"/>
    </xf>
    <xf numFmtId="0" fontId="4" fillId="5" borderId="8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4" borderId="8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3" fontId="6" fillId="4" borderId="8" xfId="0" applyNumberFormat="1" applyFont="1" applyFill="1" applyBorder="1" applyAlignment="1">
      <alignment horizontal="right" wrapText="1"/>
    </xf>
    <xf numFmtId="0" fontId="7" fillId="0" borderId="8" xfId="0" applyFont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6" fillId="4" borderId="8" xfId="0" applyNumberFormat="1" applyFont="1" applyFill="1" applyBorder="1" applyAlignment="1">
      <alignment horizontal="right" vertical="top" wrapText="1"/>
    </xf>
    <xf numFmtId="0" fontId="6" fillId="4" borderId="8" xfId="0" applyFont="1" applyFill="1" applyBorder="1" applyAlignment="1">
      <alignment vertical="top"/>
    </xf>
    <xf numFmtId="0" fontId="6" fillId="4" borderId="8" xfId="0" applyFont="1" applyFill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4" borderId="8" xfId="0" applyFont="1" applyFill="1" applyBorder="1" applyAlignment="1">
      <alignment vertical="top"/>
    </xf>
    <xf numFmtId="0" fontId="4" fillId="4" borderId="8" xfId="0" applyFont="1" applyFill="1" applyBorder="1" applyAlignment="1">
      <alignment horizontal="right"/>
    </xf>
    <xf numFmtId="0" fontId="6" fillId="4" borderId="8" xfId="0" applyFont="1" applyFill="1" applyBorder="1" applyAlignment="1"/>
    <xf numFmtId="3" fontId="4" fillId="0" borderId="8" xfId="0" applyNumberFormat="1" applyFont="1" applyBorder="1" applyAlignment="1">
      <alignment vertical="top"/>
    </xf>
    <xf numFmtId="0" fontId="4" fillId="0" borderId="8" xfId="0" applyFont="1" applyBorder="1" applyAlignment="1">
      <alignment horizontal="right" vertical="top"/>
    </xf>
    <xf numFmtId="3" fontId="6" fillId="4" borderId="11" xfId="0" applyNumberFormat="1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4" fillId="4" borderId="8" xfId="0" applyFont="1" applyFill="1" applyBorder="1" applyAlignment="1">
      <alignment horizontal="right" vertical="top"/>
    </xf>
    <xf numFmtId="3" fontId="4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3" fontId="6" fillId="3" borderId="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6" fillId="3" borderId="9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14" fontId="6" fillId="4" borderId="8" xfId="0" applyNumberFormat="1" applyFont="1" applyFill="1" applyBorder="1" applyAlignment="1">
      <alignment wrapText="1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right" wrapText="1"/>
    </xf>
    <xf numFmtId="0" fontId="10" fillId="4" borderId="8" xfId="0" applyFont="1" applyFill="1" applyBorder="1" applyAlignment="1">
      <alignment horizontal="right" wrapText="1"/>
    </xf>
    <xf numFmtId="0" fontId="4" fillId="5" borderId="8" xfId="0" applyFont="1" applyFill="1" applyBorder="1" applyAlignment="1">
      <alignment wrapText="1"/>
    </xf>
    <xf numFmtId="0" fontId="11" fillId="5" borderId="8" xfId="0" applyFont="1" applyFill="1" applyBorder="1" applyAlignment="1">
      <alignment horizontal="right" wrapText="1"/>
    </xf>
    <xf numFmtId="0" fontId="10" fillId="5" borderId="8" xfId="0" applyFont="1" applyFill="1" applyBorder="1" applyAlignment="1">
      <alignment horizontal="right"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14" fontId="6" fillId="4" borderId="8" xfId="0" applyNumberFormat="1" applyFont="1" applyFill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right" wrapText="1"/>
    </xf>
    <xf numFmtId="0" fontId="11" fillId="0" borderId="0" xfId="0" applyFont="1"/>
    <xf numFmtId="0" fontId="11" fillId="0" borderId="8" xfId="0" applyFont="1" applyBorder="1"/>
    <xf numFmtId="2" fontId="6" fillId="4" borderId="8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2" fontId="4" fillId="0" borderId="8" xfId="0" applyNumberFormat="1" applyFont="1" applyBorder="1" applyAlignment="1">
      <alignment vertical="top" wrapText="1"/>
    </xf>
    <xf numFmtId="2" fontId="4" fillId="5" borderId="8" xfId="0" applyNumberFormat="1" applyFont="1" applyFill="1" applyBorder="1" applyAlignment="1">
      <alignment vertical="top" wrapText="1"/>
    </xf>
    <xf numFmtId="2" fontId="6" fillId="5" borderId="8" xfId="0" applyNumberFormat="1" applyFont="1" applyFill="1" applyBorder="1" applyAlignment="1">
      <alignment vertical="top" wrapText="1"/>
    </xf>
    <xf numFmtId="0" fontId="6" fillId="5" borderId="13" xfId="0" applyFont="1" applyFill="1" applyBorder="1" applyAlignment="1">
      <alignment horizontal="right" wrapText="1"/>
    </xf>
    <xf numFmtId="0" fontId="6" fillId="6" borderId="8" xfId="0" applyFont="1" applyFill="1" applyBorder="1" applyAlignment="1">
      <alignment wrapText="1"/>
    </xf>
    <xf numFmtId="0" fontId="6" fillId="6" borderId="8" xfId="0" applyFont="1" applyFill="1" applyBorder="1" applyAlignment="1">
      <alignment vertical="top" wrapText="1"/>
    </xf>
    <xf numFmtId="0" fontId="6" fillId="6" borderId="8" xfId="0" applyFont="1" applyFill="1" applyBorder="1" applyAlignment="1">
      <alignment horizontal="right" wrapText="1"/>
    </xf>
    <xf numFmtId="0" fontId="4" fillId="5" borderId="9" xfId="0" applyFont="1" applyFill="1" applyBorder="1" applyAlignment="1">
      <alignment vertical="top" wrapText="1"/>
    </xf>
    <xf numFmtId="0" fontId="4" fillId="5" borderId="9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4" borderId="8" xfId="0" applyFont="1" applyFill="1" applyBorder="1" applyAlignment="1">
      <alignment wrapText="1"/>
    </xf>
    <xf numFmtId="0" fontId="6" fillId="5" borderId="13" xfId="0" applyFont="1" applyFill="1" applyBorder="1" applyAlignment="1">
      <alignment vertical="top" wrapText="1"/>
    </xf>
    <xf numFmtId="0" fontId="11" fillId="4" borderId="8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horizontal="right" wrapText="1"/>
    </xf>
    <xf numFmtId="0" fontId="6" fillId="3" borderId="8" xfId="0" applyFont="1" applyFill="1" applyBorder="1" applyAlignment="1">
      <alignment vertical="top" wrapText="1"/>
    </xf>
    <xf numFmtId="17" fontId="10" fillId="5" borderId="8" xfId="0" applyNumberFormat="1" applyFont="1" applyFill="1" applyBorder="1" applyAlignment="1">
      <alignment wrapText="1"/>
    </xf>
    <xf numFmtId="0" fontId="6" fillId="5" borderId="8" xfId="0" applyFont="1" applyFill="1" applyBorder="1" applyAlignment="1">
      <alignment vertical="top" wrapText="1"/>
    </xf>
    <xf numFmtId="14" fontId="6" fillId="0" borderId="8" xfId="0" applyNumberFormat="1" applyFont="1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wrapText="1"/>
    </xf>
    <xf numFmtId="0" fontId="4" fillId="0" borderId="8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13" fillId="0" borderId="8" xfId="0" applyFont="1" applyBorder="1" applyAlignment="1">
      <alignment vertical="top" wrapText="1"/>
    </xf>
    <xf numFmtId="14" fontId="6" fillId="7" borderId="8" xfId="0" applyNumberFormat="1" applyFont="1" applyFill="1" applyBorder="1" applyAlignment="1">
      <alignment wrapText="1"/>
    </xf>
    <xf numFmtId="0" fontId="6" fillId="7" borderId="8" xfId="0" applyFont="1" applyFill="1" applyBorder="1" applyAlignment="1">
      <alignment wrapText="1"/>
    </xf>
    <xf numFmtId="3" fontId="4" fillId="7" borderId="8" xfId="0" applyNumberFormat="1" applyFont="1" applyFill="1" applyBorder="1" applyAlignment="1">
      <alignment wrapText="1"/>
    </xf>
    <xf numFmtId="0" fontId="14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7"/>
  <sheetViews>
    <sheetView tabSelected="1" topLeftCell="A240" zoomScale="120" zoomScaleNormal="120" workbookViewId="0">
      <selection activeCell="E133" sqref="E133"/>
    </sheetView>
  </sheetViews>
  <sheetFormatPr defaultColWidth="9.109375" defaultRowHeight="14.4"/>
  <cols>
    <col min="1" max="1" width="11.6640625" style="2" customWidth="1"/>
    <col min="2" max="2" width="30.5546875" style="2" customWidth="1"/>
    <col min="3" max="3" width="11.5546875" style="2" customWidth="1"/>
    <col min="4" max="4" width="13.44140625" style="2" customWidth="1"/>
    <col min="5" max="5" width="11" style="2" customWidth="1"/>
    <col min="6" max="16384" width="9.109375" style="2"/>
  </cols>
  <sheetData>
    <row r="1" spans="1:5" ht="15" customHeight="1">
      <c r="A1" s="97" t="s">
        <v>247</v>
      </c>
      <c r="B1" s="98"/>
      <c r="C1" s="1"/>
      <c r="D1" s="1"/>
      <c r="E1" s="1"/>
    </row>
    <row r="2" spans="1:5" ht="15" customHeight="1">
      <c r="A2" s="99"/>
      <c r="B2" s="100"/>
      <c r="C2" s="3"/>
      <c r="D2" s="3"/>
      <c r="E2" s="3"/>
    </row>
    <row r="3" spans="1:5" ht="36.75" customHeight="1" thickBot="1">
      <c r="A3" s="101" t="s">
        <v>0</v>
      </c>
      <c r="B3" s="102"/>
      <c r="C3" s="3"/>
      <c r="D3" s="3"/>
      <c r="E3" s="3"/>
    </row>
    <row r="4" spans="1:5" ht="46.5" customHeight="1">
      <c r="A4" s="4" t="s">
        <v>1</v>
      </c>
      <c r="B4" s="4" t="s">
        <v>2</v>
      </c>
      <c r="C4" s="5" t="s">
        <v>3</v>
      </c>
      <c r="D4" s="5" t="s">
        <v>248</v>
      </c>
      <c r="E4" s="5"/>
    </row>
    <row r="5" spans="1:5" ht="15" customHeight="1">
      <c r="A5" s="6">
        <v>111</v>
      </c>
      <c r="B5" s="6" t="s">
        <v>4</v>
      </c>
      <c r="C5" s="7">
        <v>420245</v>
      </c>
      <c r="D5" s="7">
        <v>426257</v>
      </c>
      <c r="E5" s="7">
        <v>6012</v>
      </c>
    </row>
    <row r="6" spans="1:5" ht="15" customHeight="1">
      <c r="A6" s="8">
        <v>111003</v>
      </c>
      <c r="B6" s="8" t="s">
        <v>5</v>
      </c>
      <c r="C6" s="9">
        <v>420245</v>
      </c>
      <c r="D6" s="9">
        <v>426257</v>
      </c>
      <c r="E6" s="10"/>
    </row>
    <row r="7" spans="1:5" ht="16.5" customHeight="1">
      <c r="A7" s="6">
        <v>121</v>
      </c>
      <c r="B7" s="6" t="s">
        <v>6</v>
      </c>
      <c r="C7" s="7">
        <f>SUM(C8:C10)</f>
        <v>17926</v>
      </c>
      <c r="D7" s="7">
        <v>31226</v>
      </c>
      <c r="E7" s="7">
        <v>13300</v>
      </c>
    </row>
    <row r="8" spans="1:5" ht="15" customHeight="1">
      <c r="A8" s="8">
        <v>121001</v>
      </c>
      <c r="B8" s="8" t="s">
        <v>7</v>
      </c>
      <c r="C8" s="9">
        <v>4200</v>
      </c>
      <c r="D8" s="9"/>
      <c r="E8" s="9"/>
    </row>
    <row r="9" spans="1:5" ht="15" customHeight="1">
      <c r="A9" s="8">
        <v>121002</v>
      </c>
      <c r="B9" s="8" t="s">
        <v>8</v>
      </c>
      <c r="C9" s="9">
        <v>13700</v>
      </c>
      <c r="D9" s="9">
        <v>27000</v>
      </c>
      <c r="E9" s="9"/>
    </row>
    <row r="10" spans="1:5" ht="15" customHeight="1">
      <c r="A10" s="8">
        <v>121003</v>
      </c>
      <c r="B10" s="8" t="s">
        <v>9</v>
      </c>
      <c r="C10" s="9">
        <v>26</v>
      </c>
      <c r="D10" s="11"/>
      <c r="E10" s="9"/>
    </row>
    <row r="11" spans="1:5" ht="15" customHeight="1">
      <c r="A11" s="6">
        <v>133</v>
      </c>
      <c r="B11" s="6" t="s">
        <v>10</v>
      </c>
      <c r="C11" s="7">
        <f t="shared" ref="C11" si="0">SUM(C12:C13)</f>
        <v>14600</v>
      </c>
      <c r="D11" s="7">
        <v>14500</v>
      </c>
      <c r="E11" s="7">
        <v>-100</v>
      </c>
    </row>
    <row r="12" spans="1:5" ht="15" customHeight="1">
      <c r="A12" s="8">
        <v>133001</v>
      </c>
      <c r="B12" s="8" t="s">
        <v>11</v>
      </c>
      <c r="C12" s="9">
        <v>600</v>
      </c>
      <c r="D12" s="9">
        <v>500</v>
      </c>
      <c r="E12" s="9"/>
    </row>
    <row r="13" spans="1:5" ht="15" customHeight="1">
      <c r="A13" s="8">
        <v>133012</v>
      </c>
      <c r="B13" s="8" t="s">
        <v>12</v>
      </c>
      <c r="C13" s="9">
        <v>14000</v>
      </c>
      <c r="D13" s="9"/>
      <c r="E13" s="9"/>
    </row>
    <row r="14" spans="1:5" ht="15" customHeight="1">
      <c r="A14" s="6">
        <v>212</v>
      </c>
      <c r="B14" s="6" t="s">
        <v>13</v>
      </c>
      <c r="C14" s="12">
        <f t="shared" ref="C14" si="1">SUM(C15:C16)</f>
        <v>25020</v>
      </c>
      <c r="D14" s="12">
        <v>20198</v>
      </c>
      <c r="E14" s="12">
        <v>-4822</v>
      </c>
    </row>
    <row r="15" spans="1:5" ht="15" customHeight="1">
      <c r="A15" s="8">
        <v>212002</v>
      </c>
      <c r="B15" s="8" t="s">
        <v>14</v>
      </c>
      <c r="C15" s="13">
        <v>0</v>
      </c>
      <c r="D15" s="13"/>
      <c r="E15" s="13"/>
    </row>
    <row r="16" spans="1:5" ht="15" customHeight="1">
      <c r="A16" s="8">
        <v>212003</v>
      </c>
      <c r="B16" s="8" t="s">
        <v>15</v>
      </c>
      <c r="C16" s="13">
        <v>25020</v>
      </c>
      <c r="D16" s="13">
        <v>20198</v>
      </c>
      <c r="E16" s="13"/>
    </row>
    <row r="17" spans="1:5" ht="15" customHeight="1">
      <c r="A17" s="6">
        <v>221</v>
      </c>
      <c r="B17" s="6" t="s">
        <v>16</v>
      </c>
      <c r="C17" s="14">
        <f t="shared" ref="C17" si="2">SUM(C18:C19)</f>
        <v>3050</v>
      </c>
      <c r="D17" s="14">
        <v>3450</v>
      </c>
      <c r="E17" s="14">
        <v>400</v>
      </c>
    </row>
    <row r="18" spans="1:5" ht="15" customHeight="1">
      <c r="A18" s="8">
        <v>221004</v>
      </c>
      <c r="B18" s="8" t="s">
        <v>17</v>
      </c>
      <c r="C18" s="13">
        <v>3050</v>
      </c>
      <c r="D18" s="13">
        <v>3450</v>
      </c>
      <c r="E18" s="13"/>
    </row>
    <row r="19" spans="1:5" ht="15" customHeight="1">
      <c r="A19" s="15">
        <v>222003</v>
      </c>
      <c r="B19" s="15" t="s">
        <v>18</v>
      </c>
      <c r="C19" s="9">
        <v>0</v>
      </c>
      <c r="D19" s="9"/>
      <c r="E19" s="9"/>
    </row>
    <row r="20" spans="1:5" ht="28.5" customHeight="1">
      <c r="A20" s="16">
        <v>223</v>
      </c>
      <c r="B20" s="16" t="s">
        <v>19</v>
      </c>
      <c r="C20" s="24">
        <f>C21+C22+C23+C24</f>
        <v>12423</v>
      </c>
      <c r="D20" s="7">
        <v>8506</v>
      </c>
      <c r="E20" s="7">
        <v>-3917</v>
      </c>
    </row>
    <row r="21" spans="1:5" ht="15" customHeight="1">
      <c r="A21" s="17">
        <v>223001</v>
      </c>
      <c r="B21" s="17" t="s">
        <v>20</v>
      </c>
      <c r="C21" s="9">
        <v>6800</v>
      </c>
      <c r="D21" s="9">
        <v>3500</v>
      </c>
      <c r="E21" s="9"/>
    </row>
    <row r="22" spans="1:5" ht="15" customHeight="1">
      <c r="A22" s="8">
        <v>223002</v>
      </c>
      <c r="B22" s="8" t="s">
        <v>21</v>
      </c>
      <c r="C22" s="18">
        <v>3700</v>
      </c>
      <c r="D22" s="18">
        <v>3500</v>
      </c>
      <c r="E22" s="18"/>
    </row>
    <row r="23" spans="1:5" ht="15" customHeight="1">
      <c r="A23" s="8">
        <v>223003</v>
      </c>
      <c r="B23" s="8" t="s">
        <v>22</v>
      </c>
      <c r="C23" s="13">
        <v>1800</v>
      </c>
      <c r="D23" s="13">
        <v>1383</v>
      </c>
      <c r="E23" s="13"/>
    </row>
    <row r="24" spans="1:5" ht="15" customHeight="1">
      <c r="A24" s="19">
        <v>229005</v>
      </c>
      <c r="B24" s="19" t="s">
        <v>23</v>
      </c>
      <c r="C24" s="13">
        <v>123</v>
      </c>
      <c r="D24" s="13"/>
      <c r="E24" s="13"/>
    </row>
    <row r="25" spans="1:5" ht="15" customHeight="1">
      <c r="A25" s="6">
        <v>240</v>
      </c>
      <c r="B25" s="6" t="s">
        <v>24</v>
      </c>
      <c r="C25" s="12">
        <f t="shared" ref="C25" si="3">SUM(C26:C27)</f>
        <v>50</v>
      </c>
      <c r="D25" s="12">
        <v>55</v>
      </c>
      <c r="E25" s="12">
        <v>5</v>
      </c>
    </row>
    <row r="26" spans="1:5" ht="15" customHeight="1">
      <c r="A26" s="8">
        <v>242</v>
      </c>
      <c r="B26" s="8" t="s">
        <v>25</v>
      </c>
      <c r="C26" s="13">
        <v>50</v>
      </c>
      <c r="D26" s="13">
        <v>55</v>
      </c>
      <c r="E26" s="13"/>
    </row>
    <row r="27" spans="1:5" ht="15" customHeight="1">
      <c r="A27" s="8">
        <v>291008</v>
      </c>
      <c r="B27" s="8" t="s">
        <v>26</v>
      </c>
      <c r="C27" s="13">
        <v>0</v>
      </c>
      <c r="D27" s="13"/>
      <c r="E27" s="13"/>
    </row>
    <row r="28" spans="1:5" ht="15" customHeight="1">
      <c r="A28" s="16">
        <v>292</v>
      </c>
      <c r="B28" s="16" t="s">
        <v>27</v>
      </c>
      <c r="C28" s="12">
        <f t="shared" ref="C28" si="4">SUM(C29:C33)</f>
        <v>576.55999999999995</v>
      </c>
      <c r="D28" s="12">
        <v>3584.56</v>
      </c>
      <c r="E28" s="12">
        <v>3058</v>
      </c>
    </row>
    <row r="29" spans="1:5" ht="15" customHeight="1">
      <c r="A29" s="8">
        <v>292012</v>
      </c>
      <c r="B29" s="8" t="s">
        <v>28</v>
      </c>
      <c r="C29" s="13">
        <v>0</v>
      </c>
      <c r="D29" s="13"/>
      <c r="E29" s="13"/>
    </row>
    <row r="30" spans="1:5" ht="15" customHeight="1">
      <c r="A30" s="8">
        <v>292006</v>
      </c>
      <c r="B30" s="8" t="s">
        <v>29</v>
      </c>
      <c r="C30" s="13">
        <v>0</v>
      </c>
      <c r="D30" s="13"/>
      <c r="E30" s="13"/>
    </row>
    <row r="31" spans="1:5" ht="15" customHeight="1">
      <c r="A31" s="8">
        <v>292008</v>
      </c>
      <c r="B31" s="8" t="s">
        <v>30</v>
      </c>
      <c r="C31" s="13">
        <v>550</v>
      </c>
      <c r="D31" s="13">
        <v>200</v>
      </c>
      <c r="E31" s="13"/>
    </row>
    <row r="32" spans="1:5" ht="15" customHeight="1">
      <c r="A32" s="8">
        <v>292017</v>
      </c>
      <c r="B32" s="8" t="s">
        <v>31</v>
      </c>
      <c r="C32" s="13">
        <v>0</v>
      </c>
      <c r="D32" s="13">
        <v>3358</v>
      </c>
      <c r="E32" s="13"/>
    </row>
    <row r="33" spans="1:5" ht="15" customHeight="1">
      <c r="A33" s="8">
        <v>292027</v>
      </c>
      <c r="B33" s="8" t="s">
        <v>32</v>
      </c>
      <c r="C33" s="13">
        <v>26.56</v>
      </c>
      <c r="D33" s="13"/>
      <c r="E33" s="13"/>
    </row>
    <row r="34" spans="1:5" ht="23.25" customHeight="1">
      <c r="A34" s="103">
        <v>312001</v>
      </c>
      <c r="B34" s="6" t="s">
        <v>33</v>
      </c>
      <c r="C34" s="12">
        <f>C35+C36+C37+C38+C39+C40+C41+C42+C43+C44+C45+C46+C47+C48+C49+C50+C51</f>
        <v>447298.08</v>
      </c>
      <c r="D34" s="12">
        <f>D35+D36+D37+D38+D39+D40+D41+D42+D43+D44+D45+D46+D47+D48+D49+D50+D51</f>
        <v>461407.50000000006</v>
      </c>
      <c r="E34" s="12"/>
    </row>
    <row r="35" spans="1:5" ht="15" customHeight="1">
      <c r="A35" s="104"/>
      <c r="B35" s="8" t="s">
        <v>34</v>
      </c>
      <c r="C35" s="13">
        <v>404752</v>
      </c>
      <c r="D35" s="13">
        <v>411212</v>
      </c>
      <c r="E35" s="13"/>
    </row>
    <row r="36" spans="1:5" ht="15" customHeight="1">
      <c r="A36" s="104"/>
      <c r="B36" s="8" t="s">
        <v>35</v>
      </c>
      <c r="C36" s="13">
        <v>0</v>
      </c>
      <c r="D36" s="13">
        <v>0</v>
      </c>
      <c r="E36" s="13"/>
    </row>
    <row r="37" spans="1:5" ht="15" customHeight="1">
      <c r="A37" s="104"/>
      <c r="B37" s="8" t="s">
        <v>36</v>
      </c>
      <c r="C37" s="13">
        <v>3500</v>
      </c>
      <c r="D37" s="13">
        <v>3500</v>
      </c>
      <c r="E37" s="13"/>
    </row>
    <row r="38" spans="1:5" ht="15" customHeight="1">
      <c r="A38" s="104"/>
      <c r="B38" s="8" t="s">
        <v>37</v>
      </c>
      <c r="C38" s="13">
        <v>5642</v>
      </c>
      <c r="D38" s="13">
        <v>5754</v>
      </c>
      <c r="E38" s="13"/>
    </row>
    <row r="39" spans="1:5" ht="15" customHeight="1">
      <c r="A39" s="104"/>
      <c r="B39" s="8" t="s">
        <v>38</v>
      </c>
      <c r="C39" s="13">
        <v>145</v>
      </c>
      <c r="D39" s="13">
        <v>145</v>
      </c>
      <c r="E39" s="13"/>
    </row>
    <row r="40" spans="1:5" ht="15" customHeight="1">
      <c r="A40" s="104"/>
      <c r="B40" s="8" t="s">
        <v>39</v>
      </c>
      <c r="C40" s="13">
        <v>843</v>
      </c>
      <c r="D40" s="13">
        <v>954</v>
      </c>
      <c r="E40" s="13"/>
    </row>
    <row r="41" spans="1:5" ht="15" customHeight="1">
      <c r="A41" s="104"/>
      <c r="B41" s="8" t="s">
        <v>40</v>
      </c>
      <c r="C41" s="13">
        <v>3000</v>
      </c>
      <c r="D41" s="13">
        <v>3000</v>
      </c>
      <c r="E41" s="13"/>
    </row>
    <row r="42" spans="1:5" ht="15" customHeight="1">
      <c r="A42" s="104"/>
      <c r="B42" s="8" t="s">
        <v>41</v>
      </c>
      <c r="C42" s="13">
        <v>3147</v>
      </c>
      <c r="D42" s="13">
        <v>3743</v>
      </c>
      <c r="E42" s="13"/>
    </row>
    <row r="43" spans="1:5" ht="15" customHeight="1">
      <c r="A43" s="104"/>
      <c r="B43" s="8" t="s">
        <v>42</v>
      </c>
      <c r="C43" s="13">
        <v>1217</v>
      </c>
      <c r="D43" s="13">
        <v>1233.18</v>
      </c>
      <c r="E43" s="13"/>
    </row>
    <row r="44" spans="1:5" ht="15" customHeight="1">
      <c r="A44" s="104"/>
      <c r="B44" s="8" t="s">
        <v>43</v>
      </c>
      <c r="C44" s="13">
        <v>69</v>
      </c>
      <c r="D44" s="13">
        <v>57.28</v>
      </c>
      <c r="E44" s="13"/>
    </row>
    <row r="45" spans="1:5" ht="15" customHeight="1">
      <c r="A45" s="104"/>
      <c r="B45" s="8" t="s">
        <v>44</v>
      </c>
      <c r="C45" s="13">
        <v>426</v>
      </c>
      <c r="D45" s="13">
        <v>437.58</v>
      </c>
      <c r="E45" s="13"/>
    </row>
    <row r="46" spans="1:5" ht="15" customHeight="1">
      <c r="A46" s="104"/>
      <c r="B46" s="8" t="s">
        <v>45</v>
      </c>
      <c r="C46" s="13">
        <v>141</v>
      </c>
      <c r="D46" s="13">
        <v>124.03</v>
      </c>
      <c r="E46" s="13"/>
    </row>
    <row r="47" spans="1:5" ht="15" customHeight="1">
      <c r="A47" s="104"/>
      <c r="B47" s="8" t="s">
        <v>46</v>
      </c>
      <c r="C47" s="13">
        <v>800</v>
      </c>
      <c r="D47" s="13">
        <v>738</v>
      </c>
      <c r="E47" s="13"/>
    </row>
    <row r="48" spans="1:5" ht="15" customHeight="1">
      <c r="A48" s="104"/>
      <c r="B48" s="8" t="s">
        <v>47</v>
      </c>
      <c r="C48" s="20">
        <v>20676</v>
      </c>
      <c r="D48" s="20">
        <v>27525.35</v>
      </c>
      <c r="E48" s="20"/>
    </row>
    <row r="49" spans="1:5" ht="15" customHeight="1">
      <c r="A49" s="104"/>
      <c r="B49" s="21" t="s">
        <v>48</v>
      </c>
      <c r="C49" s="22">
        <v>187</v>
      </c>
      <c r="D49" s="22">
        <v>191</v>
      </c>
      <c r="E49" s="22"/>
    </row>
    <row r="50" spans="1:5" ht="15" customHeight="1">
      <c r="A50" s="104"/>
      <c r="B50" s="21" t="s">
        <v>49</v>
      </c>
      <c r="C50" s="23">
        <v>2000</v>
      </c>
      <c r="D50" s="23">
        <v>2000</v>
      </c>
      <c r="E50" s="23"/>
    </row>
    <row r="51" spans="1:5" ht="15" customHeight="1">
      <c r="A51" s="104"/>
      <c r="B51" s="21" t="s">
        <v>50</v>
      </c>
      <c r="C51" s="23">
        <v>753.08</v>
      </c>
      <c r="D51" s="23">
        <v>793.08</v>
      </c>
      <c r="E51" s="23"/>
    </row>
    <row r="52" spans="1:5" ht="21" customHeight="1">
      <c r="A52" s="105" t="s">
        <v>51</v>
      </c>
      <c r="B52" s="106"/>
      <c r="C52" s="24">
        <f>C34+C28+C25+C20+C17+C14+C11+C7+C5</f>
        <v>941188.64</v>
      </c>
      <c r="D52" s="24">
        <f>D34+D28+D25+D20+D17+D14+D11+D7+D5</f>
        <v>969184.06</v>
      </c>
      <c r="E52" s="24"/>
    </row>
    <row r="53" spans="1:5" ht="15" customHeight="1">
      <c r="A53" s="25">
        <v>230</v>
      </c>
      <c r="B53" s="25" t="s">
        <v>52</v>
      </c>
      <c r="C53" s="26">
        <v>0</v>
      </c>
      <c r="D53" s="26">
        <v>2074</v>
      </c>
      <c r="E53" s="26"/>
    </row>
    <row r="54" spans="1:5" ht="15" customHeight="1">
      <c r="A54" s="27">
        <v>231</v>
      </c>
      <c r="B54" s="27" t="s">
        <v>53</v>
      </c>
      <c r="C54" s="20">
        <v>0</v>
      </c>
      <c r="D54" s="20"/>
      <c r="E54" s="20"/>
    </row>
    <row r="55" spans="1:5" ht="15" customHeight="1">
      <c r="A55" s="27">
        <v>233001</v>
      </c>
      <c r="B55" s="28" t="s">
        <v>54</v>
      </c>
      <c r="C55" s="20">
        <v>0</v>
      </c>
      <c r="D55" s="20">
        <v>2074</v>
      </c>
      <c r="E55" s="20"/>
    </row>
    <row r="56" spans="1:5" ht="15" customHeight="1">
      <c r="A56" s="29">
        <v>311</v>
      </c>
      <c r="B56" s="29" t="s">
        <v>55</v>
      </c>
      <c r="C56" s="30">
        <v>2748</v>
      </c>
      <c r="D56" s="94">
        <v>2803</v>
      </c>
      <c r="E56" s="30"/>
    </row>
    <row r="57" spans="1:5" ht="15" customHeight="1">
      <c r="A57" s="31"/>
      <c r="B57" s="31" t="s">
        <v>56</v>
      </c>
      <c r="C57" s="26">
        <v>70351.25</v>
      </c>
      <c r="D57" s="26">
        <v>70351.25</v>
      </c>
      <c r="E57" s="26"/>
    </row>
    <row r="58" spans="1:5" ht="15" customHeight="1">
      <c r="A58" s="32">
        <v>454001</v>
      </c>
      <c r="B58" s="28" t="s">
        <v>57</v>
      </c>
      <c r="C58" s="33">
        <v>70351.25</v>
      </c>
      <c r="D58" s="33"/>
      <c r="E58" s="33"/>
    </row>
    <row r="59" spans="1:5" ht="15" customHeight="1">
      <c r="A59" s="34">
        <v>500</v>
      </c>
      <c r="B59" s="35" t="s">
        <v>58</v>
      </c>
      <c r="C59" s="36"/>
      <c r="D59" s="36">
        <v>0</v>
      </c>
      <c r="E59" s="36"/>
    </row>
    <row r="60" spans="1:5" ht="15" customHeight="1">
      <c r="A60" s="37" t="s">
        <v>59</v>
      </c>
      <c r="B60" s="38"/>
      <c r="C60" s="33"/>
      <c r="D60" s="33"/>
      <c r="E60" s="33"/>
    </row>
    <row r="61" spans="1:5" ht="27" customHeight="1">
      <c r="A61" s="107" t="s">
        <v>60</v>
      </c>
      <c r="B61" s="108"/>
      <c r="C61" s="39">
        <f>C52+C56+C57</f>
        <v>1014287.89</v>
      </c>
      <c r="D61" s="39">
        <f>D52+D53+D56+D57</f>
        <v>1044412.31</v>
      </c>
      <c r="E61" s="39">
        <f>D61-C61</f>
        <v>30124.420000000042</v>
      </c>
    </row>
    <row r="62" spans="1:5" ht="15" customHeight="1">
      <c r="A62" s="40"/>
      <c r="B62" s="41"/>
      <c r="C62" s="40"/>
      <c r="D62" s="40"/>
      <c r="E62" s="40"/>
    </row>
    <row r="63" spans="1:5" ht="33.75" customHeight="1">
      <c r="A63" s="109" t="s">
        <v>61</v>
      </c>
      <c r="B63" s="109"/>
      <c r="C63" s="40"/>
      <c r="D63" s="40"/>
      <c r="E63" s="40"/>
    </row>
    <row r="64" spans="1:5" ht="63.75" customHeight="1">
      <c r="A64" s="42" t="s">
        <v>62</v>
      </c>
      <c r="B64" s="42" t="s">
        <v>63</v>
      </c>
      <c r="C64" s="42" t="s">
        <v>3</v>
      </c>
      <c r="D64" s="42"/>
      <c r="E64" s="43"/>
    </row>
    <row r="65" spans="1:5" ht="28.5" customHeight="1">
      <c r="A65" s="44"/>
      <c r="B65" s="6" t="s">
        <v>64</v>
      </c>
      <c r="C65" s="16">
        <f t="shared" ref="C65" si="5">SUM(C66:C68)</f>
        <v>67784</v>
      </c>
      <c r="D65" s="16">
        <v>67784</v>
      </c>
      <c r="E65" s="16"/>
    </row>
    <row r="66" spans="1:5" ht="15" customHeight="1">
      <c r="A66" s="8">
        <v>611</v>
      </c>
      <c r="B66" s="8" t="s">
        <v>65</v>
      </c>
      <c r="C66" s="17">
        <v>53489</v>
      </c>
      <c r="D66" s="17"/>
      <c r="E66" s="17"/>
    </row>
    <row r="67" spans="1:5" ht="15" customHeight="1">
      <c r="A67" s="8">
        <v>612</v>
      </c>
      <c r="B67" s="8" t="s">
        <v>66</v>
      </c>
      <c r="C67" s="17">
        <v>8989</v>
      </c>
      <c r="D67" s="17"/>
      <c r="E67" s="17"/>
    </row>
    <row r="68" spans="1:5" ht="15" customHeight="1">
      <c r="A68" s="8">
        <v>614</v>
      </c>
      <c r="B68" s="8" t="s">
        <v>67</v>
      </c>
      <c r="C68" s="17">
        <v>5306</v>
      </c>
      <c r="D68" s="17"/>
      <c r="E68" s="17"/>
    </row>
    <row r="69" spans="1:5" ht="33" customHeight="1">
      <c r="A69" s="6">
        <v>620</v>
      </c>
      <c r="B69" s="6" t="s">
        <v>68</v>
      </c>
      <c r="C69" s="16">
        <f t="shared" ref="C69" si="6">SUM(C70:C78)</f>
        <v>25284</v>
      </c>
      <c r="D69" s="16">
        <v>25126</v>
      </c>
      <c r="E69" s="16">
        <v>-82</v>
      </c>
    </row>
    <row r="70" spans="1:5" ht="15" customHeight="1">
      <c r="A70" s="8">
        <v>621</v>
      </c>
      <c r="B70" s="8" t="s">
        <v>69</v>
      </c>
      <c r="C70" s="17">
        <v>6778</v>
      </c>
      <c r="D70" s="17"/>
      <c r="E70" s="17"/>
    </row>
    <row r="71" spans="1:5" ht="15" customHeight="1">
      <c r="A71" s="8">
        <v>623</v>
      </c>
      <c r="B71" s="8" t="s">
        <v>70</v>
      </c>
      <c r="C71" s="17">
        <v>240</v>
      </c>
      <c r="D71" s="17">
        <v>82</v>
      </c>
      <c r="E71" s="17"/>
    </row>
    <row r="72" spans="1:5" ht="15" customHeight="1">
      <c r="A72" s="8">
        <v>625001</v>
      </c>
      <c r="B72" s="8" t="s">
        <v>71</v>
      </c>
      <c r="C72" s="17">
        <v>948</v>
      </c>
      <c r="D72" s="17"/>
      <c r="E72" s="17"/>
    </row>
    <row r="73" spans="1:5" ht="15" customHeight="1">
      <c r="A73" s="8">
        <v>625002</v>
      </c>
      <c r="B73" s="8" t="s">
        <v>72</v>
      </c>
      <c r="C73" s="17">
        <v>9490</v>
      </c>
      <c r="D73" s="17"/>
      <c r="E73" s="17"/>
    </row>
    <row r="74" spans="1:5" ht="15" customHeight="1">
      <c r="A74" s="8">
        <v>625003</v>
      </c>
      <c r="B74" s="8" t="s">
        <v>73</v>
      </c>
      <c r="C74" s="17">
        <v>542</v>
      </c>
      <c r="D74" s="17"/>
      <c r="E74" s="17"/>
    </row>
    <row r="75" spans="1:5" ht="15" customHeight="1">
      <c r="A75" s="8">
        <v>625004</v>
      </c>
      <c r="B75" s="8" t="s">
        <v>74</v>
      </c>
      <c r="C75" s="17">
        <v>2033</v>
      </c>
      <c r="D75" s="17"/>
      <c r="E75" s="17"/>
    </row>
    <row r="76" spans="1:5" ht="15" customHeight="1">
      <c r="A76" s="8">
        <v>625005</v>
      </c>
      <c r="B76" s="8" t="s">
        <v>75</v>
      </c>
      <c r="C76" s="17">
        <v>677</v>
      </c>
      <c r="D76" s="17"/>
      <c r="E76" s="17"/>
    </row>
    <row r="77" spans="1:5" ht="15" customHeight="1">
      <c r="A77" s="8">
        <v>625007</v>
      </c>
      <c r="B77" s="8" t="s">
        <v>76</v>
      </c>
      <c r="C77" s="17">
        <v>3220</v>
      </c>
      <c r="D77" s="17"/>
      <c r="E77" s="17"/>
    </row>
    <row r="78" spans="1:5" ht="15" customHeight="1">
      <c r="A78" s="8">
        <v>627</v>
      </c>
      <c r="B78" s="8" t="s">
        <v>77</v>
      </c>
      <c r="C78" s="17">
        <v>1356</v>
      </c>
      <c r="D78" s="17"/>
      <c r="E78" s="17"/>
    </row>
    <row r="79" spans="1:5" ht="35.25" customHeight="1">
      <c r="A79" s="6">
        <v>630</v>
      </c>
      <c r="B79" s="6" t="s">
        <v>78</v>
      </c>
      <c r="C79" s="16">
        <v>39053</v>
      </c>
      <c r="D79" s="16">
        <v>46215</v>
      </c>
      <c r="E79" s="45">
        <v>7162</v>
      </c>
    </row>
    <row r="80" spans="1:5" ht="15" customHeight="1">
      <c r="A80" s="8">
        <v>631001</v>
      </c>
      <c r="B80" s="8" t="s">
        <v>79</v>
      </c>
      <c r="C80" s="17">
        <v>200</v>
      </c>
      <c r="D80" s="17"/>
      <c r="E80" s="17"/>
    </row>
    <row r="81" spans="1:5" ht="15" customHeight="1">
      <c r="A81" s="8">
        <v>632001</v>
      </c>
      <c r="B81" s="8" t="s">
        <v>80</v>
      </c>
      <c r="C81" s="17">
        <v>4100</v>
      </c>
      <c r="D81" s="17"/>
      <c r="E81" s="17"/>
    </row>
    <row r="82" spans="1:5" ht="15" customHeight="1">
      <c r="A82" s="8">
        <v>632002</v>
      </c>
      <c r="B82" s="8" t="s">
        <v>81</v>
      </c>
      <c r="C82" s="17">
        <v>870</v>
      </c>
      <c r="D82" s="17">
        <v>976</v>
      </c>
      <c r="E82" s="17"/>
    </row>
    <row r="83" spans="1:5" ht="15" customHeight="1">
      <c r="A83" s="8">
        <v>632003</v>
      </c>
      <c r="B83" s="8" t="s">
        <v>82</v>
      </c>
      <c r="C83" s="17">
        <v>3800</v>
      </c>
      <c r="D83" s="17"/>
      <c r="E83" s="17"/>
    </row>
    <row r="84" spans="1:5" ht="15" customHeight="1">
      <c r="A84" s="8">
        <v>633002</v>
      </c>
      <c r="B84" s="8" t="s">
        <v>83</v>
      </c>
      <c r="C84" s="17">
        <v>2000</v>
      </c>
      <c r="D84" s="17">
        <v>2100</v>
      </c>
      <c r="E84" s="17"/>
    </row>
    <row r="85" spans="1:5" ht="15" customHeight="1">
      <c r="A85" s="8">
        <v>633006</v>
      </c>
      <c r="B85" s="8" t="s">
        <v>84</v>
      </c>
      <c r="C85" s="17">
        <v>3000</v>
      </c>
      <c r="D85" s="17">
        <v>3500</v>
      </c>
      <c r="E85" s="17"/>
    </row>
    <row r="86" spans="1:5" ht="15" customHeight="1">
      <c r="A86" s="8">
        <v>633011</v>
      </c>
      <c r="B86" s="8" t="s">
        <v>85</v>
      </c>
      <c r="C86" s="17">
        <v>150</v>
      </c>
      <c r="D86" s="17">
        <v>240</v>
      </c>
      <c r="E86" s="17"/>
    </row>
    <row r="87" spans="1:5" ht="15" customHeight="1">
      <c r="A87" s="8">
        <v>633009</v>
      </c>
      <c r="B87" s="8" t="s">
        <v>86</v>
      </c>
      <c r="C87" s="17">
        <v>704</v>
      </c>
      <c r="D87" s="17">
        <v>764</v>
      </c>
      <c r="E87" s="17"/>
    </row>
    <row r="88" spans="1:5" ht="15" customHeight="1">
      <c r="A88" s="8">
        <v>633013</v>
      </c>
      <c r="B88" s="8" t="s">
        <v>87</v>
      </c>
      <c r="C88" s="17">
        <v>250</v>
      </c>
      <c r="D88" s="17"/>
      <c r="E88" s="17"/>
    </row>
    <row r="89" spans="1:5" ht="15" customHeight="1">
      <c r="A89" s="8">
        <v>633016</v>
      </c>
      <c r="B89" s="8" t="s">
        <v>88</v>
      </c>
      <c r="C89" s="17">
        <v>1500</v>
      </c>
      <c r="D89" s="17"/>
      <c r="E89" s="17"/>
    </row>
    <row r="90" spans="1:5" ht="15" customHeight="1">
      <c r="A90" s="8">
        <v>634001</v>
      </c>
      <c r="B90" s="8" t="s">
        <v>89</v>
      </c>
      <c r="C90" s="17">
        <v>1500</v>
      </c>
      <c r="D90" s="17"/>
      <c r="E90" s="17"/>
    </row>
    <row r="91" spans="1:5" ht="15" customHeight="1">
      <c r="A91" s="8">
        <v>634002</v>
      </c>
      <c r="B91" s="8" t="s">
        <v>90</v>
      </c>
      <c r="C91" s="17">
        <v>400</v>
      </c>
      <c r="D91" s="17"/>
      <c r="E91" s="17"/>
    </row>
    <row r="92" spans="1:5" ht="15" customHeight="1">
      <c r="A92" s="8">
        <v>634003</v>
      </c>
      <c r="B92" s="8" t="s">
        <v>91</v>
      </c>
      <c r="C92" s="17">
        <v>450</v>
      </c>
      <c r="D92" s="17"/>
      <c r="E92" s="17"/>
    </row>
    <row r="93" spans="1:5" ht="15" customHeight="1">
      <c r="A93" s="8">
        <v>634005</v>
      </c>
      <c r="B93" s="8" t="s">
        <v>92</v>
      </c>
      <c r="C93" s="17">
        <v>50</v>
      </c>
      <c r="D93" s="17"/>
      <c r="E93" s="17"/>
    </row>
    <row r="94" spans="1:5" ht="15" customHeight="1">
      <c r="A94" s="8">
        <v>635002</v>
      </c>
      <c r="B94" s="8" t="s">
        <v>93</v>
      </c>
      <c r="C94" s="17">
        <v>200</v>
      </c>
      <c r="D94" s="17"/>
      <c r="E94" s="17"/>
    </row>
    <row r="95" spans="1:5" ht="15" customHeight="1">
      <c r="A95" s="8">
        <v>635009</v>
      </c>
      <c r="B95" s="8" t="s">
        <v>94</v>
      </c>
      <c r="C95" s="17">
        <v>450</v>
      </c>
      <c r="D95" s="17">
        <v>900</v>
      </c>
      <c r="E95" s="17"/>
    </row>
    <row r="96" spans="1:5" ht="15" customHeight="1">
      <c r="A96" s="8">
        <v>637001</v>
      </c>
      <c r="B96" s="8" t="s">
        <v>95</v>
      </c>
      <c r="C96" s="17">
        <v>600</v>
      </c>
      <c r="D96" s="17">
        <v>620</v>
      </c>
      <c r="E96" s="17"/>
    </row>
    <row r="97" spans="1:5" ht="15" customHeight="1">
      <c r="A97" s="8">
        <v>637003</v>
      </c>
      <c r="B97" s="8" t="s">
        <v>96</v>
      </c>
      <c r="C97" s="17">
        <v>300</v>
      </c>
      <c r="D97" s="17">
        <v>100</v>
      </c>
      <c r="E97" s="17"/>
    </row>
    <row r="98" spans="1:5" ht="15" customHeight="1">
      <c r="A98" s="8">
        <v>637004</v>
      </c>
      <c r="B98" s="8" t="s">
        <v>97</v>
      </c>
      <c r="C98" s="17">
        <v>1700</v>
      </c>
      <c r="D98" s="17"/>
      <c r="E98" s="17"/>
    </row>
    <row r="99" spans="1:5" ht="15" customHeight="1">
      <c r="A99" s="8">
        <v>637005</v>
      </c>
      <c r="B99" s="8" t="s">
        <v>98</v>
      </c>
      <c r="C99" s="17">
        <v>4652</v>
      </c>
      <c r="D99" s="17">
        <v>6700</v>
      </c>
      <c r="E99" s="17"/>
    </row>
    <row r="100" spans="1:5" ht="15" customHeight="1">
      <c r="A100" s="8">
        <v>637006</v>
      </c>
      <c r="B100" s="8" t="s">
        <v>250</v>
      </c>
      <c r="C100" s="17"/>
      <c r="D100" s="17">
        <v>30</v>
      </c>
      <c r="E100" s="17"/>
    </row>
    <row r="101" spans="1:5" ht="15" customHeight="1">
      <c r="A101" s="8">
        <v>637011</v>
      </c>
      <c r="B101" s="8" t="s">
        <v>249</v>
      </c>
      <c r="C101" s="17">
        <v>0</v>
      </c>
      <c r="D101" s="17">
        <v>1800</v>
      </c>
      <c r="E101" s="17"/>
    </row>
    <row r="102" spans="1:5" ht="15" customHeight="1">
      <c r="A102" s="8">
        <v>637012</v>
      </c>
      <c r="B102" s="8" t="s">
        <v>99</v>
      </c>
      <c r="C102" s="17">
        <v>1300</v>
      </c>
      <c r="D102" s="17"/>
      <c r="E102" s="17"/>
    </row>
    <row r="103" spans="1:5" ht="15" customHeight="1">
      <c r="A103" s="8">
        <v>637014</v>
      </c>
      <c r="B103" s="8" t="s">
        <v>100</v>
      </c>
      <c r="C103" s="17">
        <v>2500</v>
      </c>
      <c r="D103" s="17"/>
      <c r="E103" s="17"/>
    </row>
    <row r="104" spans="1:5" ht="15" customHeight="1">
      <c r="A104" s="8">
        <v>637015</v>
      </c>
      <c r="B104" s="8" t="s">
        <v>101</v>
      </c>
      <c r="C104" s="17">
        <v>121</v>
      </c>
      <c r="D104" s="17"/>
      <c r="E104" s="17"/>
    </row>
    <row r="105" spans="1:5" ht="15" customHeight="1">
      <c r="A105" s="8">
        <v>637016</v>
      </c>
      <c r="B105" s="8" t="s">
        <v>102</v>
      </c>
      <c r="C105" s="17">
        <v>750</v>
      </c>
      <c r="D105" s="17"/>
      <c r="E105" s="17"/>
    </row>
    <row r="106" spans="1:5" ht="15" customHeight="1">
      <c r="A106" s="8">
        <v>637023</v>
      </c>
      <c r="B106" s="8" t="s">
        <v>103</v>
      </c>
      <c r="C106" s="17">
        <v>268</v>
      </c>
      <c r="D106" s="17">
        <v>350</v>
      </c>
      <c r="E106" s="17"/>
    </row>
    <row r="107" spans="1:5" ht="15" customHeight="1">
      <c r="A107" s="8">
        <v>637026</v>
      </c>
      <c r="B107" s="8" t="s">
        <v>104</v>
      </c>
      <c r="C107" s="17">
        <v>5576</v>
      </c>
      <c r="D107" s="17"/>
      <c r="E107" s="17"/>
    </row>
    <row r="108" spans="1:5" ht="15" customHeight="1">
      <c r="A108" s="8">
        <v>637027</v>
      </c>
      <c r="B108" s="8" t="s">
        <v>105</v>
      </c>
      <c r="C108" s="17">
        <v>1662</v>
      </c>
      <c r="D108" s="17">
        <v>3738</v>
      </c>
      <c r="E108" s="17"/>
    </row>
    <row r="109" spans="1:5" ht="26.25" customHeight="1">
      <c r="A109" s="6">
        <v>640</v>
      </c>
      <c r="B109" s="6" t="s">
        <v>106</v>
      </c>
      <c r="C109" s="16">
        <f>SUM(C110:C111)</f>
        <v>64200</v>
      </c>
      <c r="D109" s="16">
        <v>64200</v>
      </c>
      <c r="E109" s="16"/>
    </row>
    <row r="110" spans="1:5" ht="15" customHeight="1">
      <c r="A110" s="8">
        <v>642015</v>
      </c>
      <c r="B110" s="8" t="s">
        <v>107</v>
      </c>
      <c r="C110" s="17"/>
      <c r="D110" s="17"/>
      <c r="E110" s="17"/>
    </row>
    <row r="111" spans="1:5" ht="15" customHeight="1">
      <c r="A111" s="21">
        <v>644004</v>
      </c>
      <c r="B111" s="21" t="s">
        <v>108</v>
      </c>
      <c r="C111" s="17">
        <v>64200</v>
      </c>
      <c r="D111" s="17"/>
      <c r="E111" s="17"/>
    </row>
    <row r="112" spans="1:5" ht="41.25" customHeight="1">
      <c r="A112" s="12" t="s">
        <v>109</v>
      </c>
      <c r="B112" s="6" t="s">
        <v>110</v>
      </c>
      <c r="C112" s="46">
        <f>C113+C114+C115+C116+C117+C118</f>
        <v>793.07999999999993</v>
      </c>
      <c r="D112" s="46">
        <v>793.08</v>
      </c>
      <c r="E112" s="46"/>
    </row>
    <row r="113" spans="1:5" ht="15" customHeight="1">
      <c r="A113" s="13">
        <v>632003</v>
      </c>
      <c r="B113" s="8" t="s">
        <v>111</v>
      </c>
      <c r="C113" s="13">
        <v>5</v>
      </c>
      <c r="D113" s="13"/>
      <c r="E113" s="13"/>
    </row>
    <row r="114" spans="1:5" ht="15" customHeight="1">
      <c r="A114" s="13">
        <v>637026</v>
      </c>
      <c r="B114" s="8" t="s">
        <v>112</v>
      </c>
      <c r="C114" s="13">
        <v>497.28</v>
      </c>
      <c r="D114" s="13"/>
      <c r="E114" s="13"/>
    </row>
    <row r="115" spans="1:5" ht="15" customHeight="1">
      <c r="A115" s="13">
        <v>633006</v>
      </c>
      <c r="B115" s="8" t="s">
        <v>113</v>
      </c>
      <c r="C115" s="13">
        <v>10</v>
      </c>
      <c r="D115" s="13"/>
      <c r="E115" s="13"/>
    </row>
    <row r="116" spans="1:5" ht="15" customHeight="1">
      <c r="A116" s="13">
        <v>634001</v>
      </c>
      <c r="B116" s="8" t="s">
        <v>114</v>
      </c>
      <c r="C116" s="13">
        <v>10</v>
      </c>
      <c r="D116" s="13"/>
      <c r="E116" s="13"/>
    </row>
    <row r="117" spans="1:5" ht="15" customHeight="1">
      <c r="A117" s="13">
        <v>637014</v>
      </c>
      <c r="B117" s="8" t="s">
        <v>115</v>
      </c>
      <c r="C117" s="13">
        <v>170.8</v>
      </c>
      <c r="D117" s="13"/>
      <c r="E117" s="13"/>
    </row>
    <row r="118" spans="1:5" ht="15" customHeight="1">
      <c r="A118" s="13">
        <v>637027</v>
      </c>
      <c r="B118" s="8" t="s">
        <v>116</v>
      </c>
      <c r="C118" s="13">
        <v>100</v>
      </c>
      <c r="D118" s="13"/>
      <c r="E118" s="13"/>
    </row>
    <row r="119" spans="1:5" ht="15" customHeight="1">
      <c r="A119" s="12" t="s">
        <v>117</v>
      </c>
      <c r="B119" s="6" t="s">
        <v>118</v>
      </c>
      <c r="C119" s="7">
        <v>3000</v>
      </c>
      <c r="D119" s="7">
        <v>5159</v>
      </c>
      <c r="E119" s="7">
        <v>2159</v>
      </c>
    </row>
    <row r="120" spans="1:5" ht="15" customHeight="1">
      <c r="A120" s="8">
        <v>651003</v>
      </c>
      <c r="B120" s="8" t="s">
        <v>119</v>
      </c>
      <c r="C120" s="9">
        <v>3000</v>
      </c>
      <c r="D120" s="9">
        <v>5159</v>
      </c>
      <c r="E120" s="9"/>
    </row>
    <row r="121" spans="1:5" ht="21.75" customHeight="1">
      <c r="A121" s="44" t="s">
        <v>120</v>
      </c>
      <c r="B121" s="6" t="s">
        <v>121</v>
      </c>
      <c r="C121" s="47">
        <f>SUM(C122:C131)</f>
        <v>5329</v>
      </c>
      <c r="D121" s="47">
        <v>5329</v>
      </c>
      <c r="E121" s="47"/>
    </row>
    <row r="122" spans="1:5" ht="21.75" customHeight="1">
      <c r="A122" s="8">
        <v>632003</v>
      </c>
      <c r="B122" s="48" t="s">
        <v>111</v>
      </c>
      <c r="C122" s="49">
        <v>5</v>
      </c>
      <c r="D122" s="49"/>
      <c r="E122" s="50"/>
    </row>
    <row r="123" spans="1:5" ht="15" customHeight="1">
      <c r="A123" s="8">
        <v>633007</v>
      </c>
      <c r="B123" s="8" t="s">
        <v>122</v>
      </c>
      <c r="C123" s="9">
        <v>1265</v>
      </c>
      <c r="D123" s="9"/>
      <c r="E123" s="9"/>
    </row>
    <row r="124" spans="1:5" ht="15" customHeight="1">
      <c r="A124" s="8">
        <v>633006</v>
      </c>
      <c r="B124" s="8" t="s">
        <v>113</v>
      </c>
      <c r="C124" s="9">
        <v>223</v>
      </c>
      <c r="D124" s="9"/>
      <c r="E124" s="9"/>
    </row>
    <row r="125" spans="1:5" ht="15" customHeight="1">
      <c r="A125" s="8">
        <v>634001</v>
      </c>
      <c r="B125" s="8" t="s">
        <v>123</v>
      </c>
      <c r="C125" s="9">
        <v>1130</v>
      </c>
      <c r="D125" s="9"/>
      <c r="E125" s="9"/>
    </row>
    <row r="126" spans="1:5" ht="15" customHeight="1">
      <c r="A126" s="8">
        <v>633010</v>
      </c>
      <c r="B126" s="8" t="s">
        <v>124</v>
      </c>
      <c r="C126" s="17">
        <v>648</v>
      </c>
      <c r="D126" s="17"/>
      <c r="E126" s="17"/>
    </row>
    <row r="127" spans="1:5" ht="15" customHeight="1">
      <c r="A127" s="8">
        <v>634003</v>
      </c>
      <c r="B127" s="8" t="s">
        <v>125</v>
      </c>
      <c r="C127" s="17">
        <v>443</v>
      </c>
      <c r="D127" s="17"/>
      <c r="E127" s="17"/>
    </row>
    <row r="128" spans="1:5" ht="15" customHeight="1">
      <c r="A128" s="8">
        <v>634002</v>
      </c>
      <c r="B128" s="8" t="s">
        <v>126</v>
      </c>
      <c r="C128" s="17">
        <v>792</v>
      </c>
      <c r="D128" s="17" t="s">
        <v>246</v>
      </c>
      <c r="E128" s="17"/>
    </row>
    <row r="129" spans="1:5" ht="15" customHeight="1">
      <c r="A129" s="8">
        <v>636002</v>
      </c>
      <c r="B129" s="8" t="s">
        <v>127</v>
      </c>
      <c r="C129" s="17">
        <v>2</v>
      </c>
      <c r="D129" s="17"/>
      <c r="E129" s="17"/>
    </row>
    <row r="130" spans="1:5" ht="15" customHeight="1">
      <c r="A130" s="51">
        <v>634005</v>
      </c>
      <c r="B130" s="52" t="s">
        <v>128</v>
      </c>
      <c r="C130" s="17">
        <v>152</v>
      </c>
      <c r="D130" s="17"/>
      <c r="E130" s="17"/>
    </row>
    <row r="131" spans="1:5" ht="15" customHeight="1">
      <c r="A131" s="8">
        <v>637002</v>
      </c>
      <c r="B131" s="8" t="s">
        <v>129</v>
      </c>
      <c r="C131" s="17">
        <v>669</v>
      </c>
      <c r="D131" s="17"/>
      <c r="E131" s="17"/>
    </row>
    <row r="132" spans="1:5" ht="31.5" customHeight="1">
      <c r="A132" s="53" t="s">
        <v>130</v>
      </c>
      <c r="B132" s="16" t="s">
        <v>131</v>
      </c>
      <c r="C132" s="12">
        <f>SUM(C133:C136)</f>
        <v>35480.81</v>
      </c>
      <c r="D132" s="12">
        <v>39644</v>
      </c>
      <c r="E132" s="7">
        <f>D132-C132</f>
        <v>4163.1900000000023</v>
      </c>
    </row>
    <row r="133" spans="1:5" ht="15" customHeight="1">
      <c r="A133" s="54">
        <v>635005</v>
      </c>
      <c r="B133" s="54" t="s">
        <v>132</v>
      </c>
      <c r="C133" s="55">
        <v>415</v>
      </c>
      <c r="D133" s="55">
        <v>0</v>
      </c>
      <c r="E133" s="55"/>
    </row>
    <row r="134" spans="1:5" ht="15" customHeight="1">
      <c r="A134" s="17">
        <v>635006</v>
      </c>
      <c r="B134" s="17" t="s">
        <v>133</v>
      </c>
      <c r="C134" s="17">
        <v>32065.81</v>
      </c>
      <c r="D134" s="17">
        <v>36644</v>
      </c>
      <c r="E134" s="17"/>
    </row>
    <row r="135" spans="1:5" ht="15" customHeight="1">
      <c r="A135" s="17">
        <v>637005</v>
      </c>
      <c r="B135" s="17" t="s">
        <v>98</v>
      </c>
      <c r="C135" s="17">
        <v>3000</v>
      </c>
      <c r="D135" s="17"/>
      <c r="E135" s="17"/>
    </row>
    <row r="136" spans="1:5" ht="15" customHeight="1">
      <c r="A136" s="17">
        <v>637027</v>
      </c>
      <c r="B136" s="17" t="s">
        <v>116</v>
      </c>
      <c r="C136" s="17">
        <v>0</v>
      </c>
      <c r="D136" s="17"/>
      <c r="E136" s="17"/>
    </row>
    <row r="137" spans="1:5" ht="15" customHeight="1">
      <c r="A137" s="44" t="s">
        <v>134</v>
      </c>
      <c r="B137" s="6" t="s">
        <v>135</v>
      </c>
      <c r="C137" s="16">
        <f>SUM(C138:C139:C140)</f>
        <v>20000</v>
      </c>
      <c r="D137" s="16">
        <v>20399</v>
      </c>
      <c r="E137" s="16">
        <v>399</v>
      </c>
    </row>
    <row r="138" spans="1:5" ht="15" customHeight="1">
      <c r="A138" s="8">
        <v>633006</v>
      </c>
      <c r="B138" s="8" t="s">
        <v>136</v>
      </c>
      <c r="C138" s="17">
        <v>0</v>
      </c>
      <c r="D138" s="17"/>
      <c r="E138" s="17"/>
    </row>
    <row r="139" spans="1:5" ht="15" customHeight="1">
      <c r="A139" s="17">
        <v>637004</v>
      </c>
      <c r="B139" s="17" t="s">
        <v>137</v>
      </c>
      <c r="C139" s="17">
        <v>20000</v>
      </c>
      <c r="D139" s="17">
        <v>20399</v>
      </c>
      <c r="E139" s="17"/>
    </row>
    <row r="140" spans="1:5" ht="15" customHeight="1">
      <c r="A140" s="17">
        <v>637005</v>
      </c>
      <c r="B140" s="17" t="s">
        <v>138</v>
      </c>
      <c r="C140" s="17"/>
      <c r="D140" s="17"/>
      <c r="E140" s="17"/>
    </row>
    <row r="141" spans="1:5" ht="15" customHeight="1">
      <c r="A141" s="44" t="s">
        <v>139</v>
      </c>
      <c r="B141" s="6" t="s">
        <v>140</v>
      </c>
      <c r="C141" s="16">
        <f t="shared" ref="C141" si="7">SUM(C142:C151)</f>
        <v>3256</v>
      </c>
      <c r="D141" s="16">
        <v>3913</v>
      </c>
      <c r="E141" s="16">
        <v>657</v>
      </c>
    </row>
    <row r="142" spans="1:5" ht="15" customHeight="1">
      <c r="A142" s="56">
        <v>632002</v>
      </c>
      <c r="B142" s="56" t="s">
        <v>81</v>
      </c>
      <c r="C142" s="57">
        <v>1800</v>
      </c>
      <c r="D142" s="57">
        <v>2400</v>
      </c>
      <c r="E142" s="57"/>
    </row>
    <row r="143" spans="1:5" ht="15" customHeight="1">
      <c r="A143" s="8">
        <v>632001</v>
      </c>
      <c r="B143" s="8" t="s">
        <v>141</v>
      </c>
      <c r="C143" s="17">
        <v>133</v>
      </c>
      <c r="D143" s="17">
        <v>140</v>
      </c>
      <c r="E143" s="17"/>
    </row>
    <row r="144" spans="1:5" ht="15" customHeight="1">
      <c r="A144" s="8">
        <v>633015</v>
      </c>
      <c r="B144" s="8" t="s">
        <v>142</v>
      </c>
      <c r="C144" s="17">
        <v>100</v>
      </c>
      <c r="D144" s="17">
        <v>204</v>
      </c>
      <c r="E144" s="17"/>
    </row>
    <row r="145" spans="1:5" ht="15" customHeight="1">
      <c r="A145" s="8">
        <v>635004</v>
      </c>
      <c r="B145" s="8" t="s">
        <v>143</v>
      </c>
      <c r="C145" s="17">
        <v>408</v>
      </c>
      <c r="D145" s="17"/>
      <c r="E145" s="17"/>
    </row>
    <row r="146" spans="1:5" ht="15" customHeight="1">
      <c r="A146" s="8">
        <v>635006</v>
      </c>
      <c r="B146" s="8" t="s">
        <v>144</v>
      </c>
      <c r="C146" s="17">
        <v>0</v>
      </c>
      <c r="D146" s="17">
        <v>304</v>
      </c>
      <c r="E146" s="17"/>
    </row>
    <row r="147" spans="1:5" ht="15" customHeight="1">
      <c r="A147" s="8">
        <v>633006</v>
      </c>
      <c r="B147" s="8" t="s">
        <v>113</v>
      </c>
      <c r="C147" s="17">
        <v>150</v>
      </c>
      <c r="D147" s="17">
        <v>100</v>
      </c>
      <c r="E147" s="17"/>
    </row>
    <row r="148" spans="1:5" ht="15" customHeight="1">
      <c r="A148" s="8">
        <v>637004</v>
      </c>
      <c r="B148" s="8" t="s">
        <v>145</v>
      </c>
      <c r="C148" s="17">
        <v>0</v>
      </c>
      <c r="D148" s="17"/>
      <c r="E148" s="17"/>
    </row>
    <row r="149" spans="1:5" ht="15" customHeight="1">
      <c r="A149" s="8">
        <v>637015</v>
      </c>
      <c r="B149" s="8" t="s">
        <v>146</v>
      </c>
      <c r="C149" s="17">
        <v>499</v>
      </c>
      <c r="D149" s="17"/>
      <c r="E149" s="17"/>
    </row>
    <row r="150" spans="1:5" ht="15" customHeight="1">
      <c r="A150" s="8">
        <v>637018</v>
      </c>
      <c r="B150" s="8" t="s">
        <v>147</v>
      </c>
      <c r="C150" s="17">
        <v>0</v>
      </c>
      <c r="D150" s="17">
        <v>100</v>
      </c>
      <c r="E150" s="17"/>
    </row>
    <row r="151" spans="1:5" ht="15" customHeight="1">
      <c r="A151" s="8">
        <v>637027</v>
      </c>
      <c r="B151" s="8" t="s">
        <v>148</v>
      </c>
      <c r="C151" s="17">
        <v>166</v>
      </c>
      <c r="D151" s="17"/>
      <c r="E151" s="17"/>
    </row>
    <row r="152" spans="1:5" ht="15" customHeight="1">
      <c r="A152" s="44" t="s">
        <v>149</v>
      </c>
      <c r="B152" s="6" t="s">
        <v>150</v>
      </c>
      <c r="C152" s="58">
        <f>SUM(C153:C166)</f>
        <v>28184</v>
      </c>
      <c r="D152" s="58">
        <v>27948.98</v>
      </c>
      <c r="E152" s="58">
        <v>-235.02</v>
      </c>
    </row>
    <row r="153" spans="1:5" ht="15" customHeight="1">
      <c r="A153" s="8">
        <v>611</v>
      </c>
      <c r="B153" s="8" t="s">
        <v>65</v>
      </c>
      <c r="C153" s="9">
        <v>19200</v>
      </c>
      <c r="D153" s="9">
        <v>17848.7</v>
      </c>
      <c r="E153" s="9"/>
    </row>
    <row r="154" spans="1:5" ht="15" customHeight="1">
      <c r="A154" s="8">
        <v>621</v>
      </c>
      <c r="B154" s="8" t="s">
        <v>69</v>
      </c>
      <c r="C154" s="9">
        <v>1820</v>
      </c>
      <c r="D154" s="9">
        <v>1820</v>
      </c>
      <c r="E154" s="9"/>
    </row>
    <row r="155" spans="1:5" ht="15" customHeight="1">
      <c r="A155" s="8">
        <v>623</v>
      </c>
      <c r="B155" s="8" t="s">
        <v>151</v>
      </c>
      <c r="C155" s="9">
        <v>100</v>
      </c>
      <c r="D155" s="9">
        <v>83</v>
      </c>
      <c r="E155" s="9"/>
    </row>
    <row r="156" spans="1:5" ht="15" customHeight="1">
      <c r="A156" s="8">
        <v>625001</v>
      </c>
      <c r="B156" s="8" t="s">
        <v>71</v>
      </c>
      <c r="C156" s="9">
        <v>269</v>
      </c>
      <c r="D156" s="9">
        <v>259</v>
      </c>
      <c r="E156" s="9"/>
    </row>
    <row r="157" spans="1:5" ht="15" customHeight="1">
      <c r="A157" s="8">
        <v>6025002</v>
      </c>
      <c r="B157" s="8" t="s">
        <v>72</v>
      </c>
      <c r="C157" s="9">
        <v>2690</v>
      </c>
      <c r="D157" s="9">
        <v>2852</v>
      </c>
      <c r="E157" s="9"/>
    </row>
    <row r="158" spans="1:5" ht="15" customHeight="1">
      <c r="A158" s="8">
        <v>625003</v>
      </c>
      <c r="B158" s="8" t="s">
        <v>73</v>
      </c>
      <c r="C158" s="9">
        <v>134</v>
      </c>
      <c r="D158" s="9">
        <v>148</v>
      </c>
      <c r="E158" s="9"/>
    </row>
    <row r="159" spans="1:5" ht="15" customHeight="1">
      <c r="A159" s="8">
        <v>625004</v>
      </c>
      <c r="B159" s="8" t="s">
        <v>74</v>
      </c>
      <c r="C159" s="9">
        <v>576</v>
      </c>
      <c r="D159" s="9">
        <v>554</v>
      </c>
      <c r="E159" s="9"/>
    </row>
    <row r="160" spans="1:5" ht="15" customHeight="1">
      <c r="A160" s="21">
        <v>625005</v>
      </c>
      <c r="B160" s="21" t="s">
        <v>75</v>
      </c>
      <c r="C160" s="59">
        <v>192</v>
      </c>
      <c r="D160" s="59">
        <v>185</v>
      </c>
      <c r="E160" s="59"/>
    </row>
    <row r="161" spans="1:6" ht="15" customHeight="1">
      <c r="A161" s="8">
        <v>625007</v>
      </c>
      <c r="B161" s="8" t="s">
        <v>152</v>
      </c>
      <c r="C161" s="9">
        <v>864</v>
      </c>
      <c r="D161" s="9">
        <v>876</v>
      </c>
      <c r="E161" s="9"/>
    </row>
    <row r="162" spans="1:6" ht="15" customHeight="1">
      <c r="A162" s="8">
        <v>633004</v>
      </c>
      <c r="B162" s="8" t="s">
        <v>153</v>
      </c>
      <c r="C162" s="9"/>
      <c r="D162" s="9">
        <v>651</v>
      </c>
      <c r="E162" s="9"/>
    </row>
    <row r="163" spans="1:6" ht="15" customHeight="1">
      <c r="A163" s="8">
        <v>637016</v>
      </c>
      <c r="B163" s="8" t="s">
        <v>154</v>
      </c>
      <c r="C163" s="17">
        <v>288</v>
      </c>
      <c r="D163" s="17">
        <v>199</v>
      </c>
      <c r="E163" s="17"/>
    </row>
    <row r="164" spans="1:6" ht="15" customHeight="1">
      <c r="A164" s="8">
        <v>637015</v>
      </c>
      <c r="B164" s="8" t="s">
        <v>155</v>
      </c>
      <c r="C164" s="13">
        <v>0</v>
      </c>
      <c r="D164" s="13">
        <v>13.28</v>
      </c>
      <c r="E164" s="13"/>
    </row>
    <row r="165" spans="1:6" ht="15" customHeight="1">
      <c r="A165" s="8">
        <v>637014</v>
      </c>
      <c r="B165" s="8" t="s">
        <v>100</v>
      </c>
      <c r="C165" s="13">
        <v>1930</v>
      </c>
      <c r="D165" s="13">
        <v>2339</v>
      </c>
      <c r="E165" s="13"/>
    </row>
    <row r="166" spans="1:6" ht="15" customHeight="1">
      <c r="A166" s="8">
        <v>642015</v>
      </c>
      <c r="B166" s="8" t="s">
        <v>156</v>
      </c>
      <c r="C166" s="13">
        <v>121</v>
      </c>
      <c r="D166" s="13"/>
      <c r="E166" s="13"/>
    </row>
    <row r="167" spans="1:6" ht="15" customHeight="1">
      <c r="A167" s="44" t="s">
        <v>157</v>
      </c>
      <c r="B167" s="6" t="s">
        <v>158</v>
      </c>
      <c r="C167" s="58">
        <f>SUM(C168:C168)</f>
        <v>8811</v>
      </c>
      <c r="D167" s="58">
        <v>9593</v>
      </c>
      <c r="E167" s="58">
        <v>782</v>
      </c>
    </row>
    <row r="168" spans="1:6" ht="15" customHeight="1">
      <c r="A168" s="8">
        <v>632001</v>
      </c>
      <c r="B168" s="8" t="s">
        <v>141</v>
      </c>
      <c r="C168" s="60">
        <v>8811</v>
      </c>
      <c r="D168" s="60">
        <v>9593</v>
      </c>
      <c r="E168" s="60"/>
    </row>
    <row r="169" spans="1:6" ht="21.75" customHeight="1">
      <c r="A169" s="44" t="s">
        <v>159</v>
      </c>
      <c r="B169" s="6" t="s">
        <v>160</v>
      </c>
      <c r="C169" s="58">
        <f>C170+C171+C172+C173</f>
        <v>18850</v>
      </c>
      <c r="D169" s="58">
        <v>19004</v>
      </c>
      <c r="E169" s="58"/>
    </row>
    <row r="170" spans="1:6" ht="15" customHeight="1">
      <c r="A170" s="8">
        <v>637002</v>
      </c>
      <c r="B170" s="48" t="s">
        <v>161</v>
      </c>
      <c r="C170" s="61">
        <v>2500</v>
      </c>
      <c r="D170" s="62"/>
      <c r="E170" s="62"/>
    </row>
    <row r="171" spans="1:6" ht="15" customHeight="1">
      <c r="A171" s="8">
        <v>633006</v>
      </c>
      <c r="B171" s="48" t="s">
        <v>113</v>
      </c>
      <c r="C171" s="61">
        <v>0</v>
      </c>
      <c r="D171" s="61">
        <v>154</v>
      </c>
      <c r="E171" s="62"/>
    </row>
    <row r="172" spans="1:6" ht="15" customHeight="1">
      <c r="A172" s="8">
        <v>633004</v>
      </c>
      <c r="B172" s="48" t="s">
        <v>245</v>
      </c>
      <c r="C172" s="61">
        <v>1350</v>
      </c>
      <c r="D172" s="61"/>
      <c r="E172" s="61"/>
    </row>
    <row r="173" spans="1:6" ht="15" customHeight="1">
      <c r="A173" s="8">
        <v>642001</v>
      </c>
      <c r="B173" s="8" t="s">
        <v>162</v>
      </c>
      <c r="C173" s="60">
        <v>15000</v>
      </c>
      <c r="D173" s="60"/>
      <c r="E173" s="60"/>
    </row>
    <row r="174" spans="1:6" ht="15" customHeight="1">
      <c r="A174" s="6" t="s">
        <v>163</v>
      </c>
      <c r="B174" s="6" t="s">
        <v>164</v>
      </c>
      <c r="C174" s="58">
        <v>166</v>
      </c>
      <c r="D174" s="58">
        <v>166</v>
      </c>
      <c r="E174" s="58"/>
    </row>
    <row r="175" spans="1:6" ht="15" customHeight="1">
      <c r="A175" s="8">
        <v>633009</v>
      </c>
      <c r="B175" s="8" t="s">
        <v>165</v>
      </c>
      <c r="C175" s="60">
        <v>166</v>
      </c>
      <c r="D175" s="60"/>
      <c r="E175" s="60"/>
    </row>
    <row r="176" spans="1:6" ht="15" customHeight="1">
      <c r="A176" s="44" t="s">
        <v>166</v>
      </c>
      <c r="B176" s="6" t="s">
        <v>167</v>
      </c>
      <c r="C176" s="12">
        <f t="shared" ref="C176" si="8">SUM(C177:C181)</f>
        <v>2474</v>
      </c>
      <c r="D176" s="12">
        <v>2734</v>
      </c>
      <c r="E176" s="12">
        <v>260</v>
      </c>
      <c r="F176" s="63"/>
    </row>
    <row r="177" spans="1:5" ht="15" customHeight="1">
      <c r="A177" s="8">
        <v>633006</v>
      </c>
      <c r="B177" s="8" t="s">
        <v>168</v>
      </c>
      <c r="C177" s="9">
        <v>192</v>
      </c>
      <c r="D177" s="9"/>
      <c r="E177" s="9"/>
    </row>
    <row r="178" spans="1:5" ht="15" customHeight="1">
      <c r="A178" s="8">
        <v>637002</v>
      </c>
      <c r="B178" s="8" t="s">
        <v>169</v>
      </c>
      <c r="C178" s="9">
        <v>2150</v>
      </c>
      <c r="D178" s="9"/>
      <c r="E178" s="9"/>
    </row>
    <row r="179" spans="1:5" ht="15" customHeight="1">
      <c r="A179" s="8">
        <v>637004</v>
      </c>
      <c r="B179" s="8" t="s">
        <v>170</v>
      </c>
      <c r="C179" s="9">
        <v>20</v>
      </c>
      <c r="D179" s="9"/>
      <c r="E179" s="9"/>
    </row>
    <row r="180" spans="1:5" ht="15" customHeight="1">
      <c r="A180" s="8">
        <v>637027</v>
      </c>
      <c r="B180" s="8" t="s">
        <v>171</v>
      </c>
      <c r="C180" s="9"/>
      <c r="D180" s="9">
        <v>260</v>
      </c>
      <c r="E180" s="9"/>
    </row>
    <row r="181" spans="1:5" ht="15" customHeight="1">
      <c r="A181" s="8">
        <v>637012</v>
      </c>
      <c r="B181" s="8" t="s">
        <v>172</v>
      </c>
      <c r="C181" s="9">
        <v>112</v>
      </c>
      <c r="D181" s="9"/>
      <c r="E181" s="9"/>
    </row>
    <row r="182" spans="1:5" ht="15" customHeight="1">
      <c r="A182" s="44" t="s">
        <v>173</v>
      </c>
      <c r="B182" s="6" t="s">
        <v>174</v>
      </c>
      <c r="C182" s="58">
        <f>SUM(C183:C187)</f>
        <v>3484</v>
      </c>
      <c r="D182" s="58">
        <v>3484</v>
      </c>
      <c r="E182" s="58"/>
    </row>
    <row r="183" spans="1:5" ht="15" customHeight="1">
      <c r="A183" s="8">
        <v>632001</v>
      </c>
      <c r="B183" s="8" t="s">
        <v>175</v>
      </c>
      <c r="C183" s="60">
        <v>1050</v>
      </c>
      <c r="D183" s="60"/>
      <c r="E183" s="60"/>
    </row>
    <row r="184" spans="1:5" ht="15" customHeight="1">
      <c r="A184" s="8">
        <v>633006</v>
      </c>
      <c r="B184" s="8" t="s">
        <v>168</v>
      </c>
      <c r="C184" s="60">
        <v>0</v>
      </c>
      <c r="D184" s="60"/>
      <c r="E184" s="60"/>
    </row>
    <row r="185" spans="1:5" ht="15" customHeight="1">
      <c r="A185" s="8">
        <v>633013</v>
      </c>
      <c r="B185" s="8" t="s">
        <v>176</v>
      </c>
      <c r="C185" s="60">
        <v>83</v>
      </c>
      <c r="D185" s="60"/>
      <c r="E185" s="60"/>
    </row>
    <row r="186" spans="1:5" ht="15" customHeight="1">
      <c r="A186" s="8">
        <v>642007</v>
      </c>
      <c r="B186" s="8" t="s">
        <v>177</v>
      </c>
      <c r="C186" s="60">
        <v>2000</v>
      </c>
      <c r="D186" s="60"/>
      <c r="E186" s="60"/>
    </row>
    <row r="187" spans="1:5" ht="15" customHeight="1">
      <c r="A187" s="8">
        <v>642006</v>
      </c>
      <c r="B187" s="8" t="s">
        <v>178</v>
      </c>
      <c r="C187" s="60">
        <v>351</v>
      </c>
      <c r="D187" s="60"/>
      <c r="E187" s="60"/>
    </row>
    <row r="188" spans="1:5" ht="24" customHeight="1">
      <c r="A188" s="6" t="s">
        <v>179</v>
      </c>
      <c r="B188" s="6" t="s">
        <v>180</v>
      </c>
      <c r="C188" s="58">
        <f>C193+C189+C202+C226</f>
        <v>102930</v>
      </c>
      <c r="D188" s="58">
        <v>108222</v>
      </c>
      <c r="E188" s="58">
        <v>5292</v>
      </c>
    </row>
    <row r="189" spans="1:5" ht="15" customHeight="1">
      <c r="A189" s="64">
        <v>610</v>
      </c>
      <c r="B189" s="64" t="s">
        <v>181</v>
      </c>
      <c r="C189" s="65">
        <f>SUM(C190:C192)</f>
        <v>65107</v>
      </c>
      <c r="D189" s="65">
        <v>66478</v>
      </c>
      <c r="E189" s="65">
        <v>1371</v>
      </c>
    </row>
    <row r="190" spans="1:5" ht="15" customHeight="1">
      <c r="A190" s="8">
        <v>611</v>
      </c>
      <c r="B190" s="8" t="s">
        <v>65</v>
      </c>
      <c r="C190" s="17">
        <v>46561</v>
      </c>
      <c r="D190" s="17">
        <v>48070</v>
      </c>
      <c r="E190" s="17"/>
    </row>
    <row r="191" spans="1:5" ht="15" customHeight="1">
      <c r="A191" s="8">
        <v>612</v>
      </c>
      <c r="B191" s="8" t="s">
        <v>66</v>
      </c>
      <c r="C191" s="17">
        <v>14546</v>
      </c>
      <c r="D191" s="17">
        <v>14398</v>
      </c>
      <c r="E191" s="17"/>
    </row>
    <row r="192" spans="1:5" ht="15" customHeight="1">
      <c r="A192" s="21">
        <v>614</v>
      </c>
      <c r="B192" s="21" t="s">
        <v>67</v>
      </c>
      <c r="C192" s="17">
        <v>4000</v>
      </c>
      <c r="D192" s="17">
        <v>4010</v>
      </c>
      <c r="E192" s="17"/>
    </row>
    <row r="193" spans="1:5" ht="28.5" customHeight="1">
      <c r="A193" s="64">
        <v>620</v>
      </c>
      <c r="B193" s="64" t="s">
        <v>182</v>
      </c>
      <c r="C193" s="65">
        <f t="shared" ref="C193" si="9">SUM(C194:C201)</f>
        <v>24053</v>
      </c>
      <c r="D193" s="65">
        <f>D194+D195+D196+D197+D198+D199+D200+D201</f>
        <v>24912</v>
      </c>
      <c r="E193" s="65">
        <v>859</v>
      </c>
    </row>
    <row r="194" spans="1:5" ht="15" customHeight="1">
      <c r="A194" s="8">
        <v>621</v>
      </c>
      <c r="B194" s="8" t="s">
        <v>69</v>
      </c>
      <c r="C194" s="17">
        <v>6510</v>
      </c>
      <c r="D194" s="17">
        <v>6648</v>
      </c>
      <c r="E194" s="17"/>
    </row>
    <row r="195" spans="1:5" ht="15" customHeight="1">
      <c r="A195" s="8">
        <v>625001</v>
      </c>
      <c r="B195" s="8" t="s">
        <v>183</v>
      </c>
      <c r="C195" s="17">
        <v>911</v>
      </c>
      <c r="D195" s="17">
        <v>931</v>
      </c>
      <c r="E195" s="17"/>
    </row>
    <row r="196" spans="1:5" ht="15" customHeight="1">
      <c r="A196" s="8">
        <v>625002</v>
      </c>
      <c r="B196" s="8" t="s">
        <v>184</v>
      </c>
      <c r="C196" s="17">
        <v>9114</v>
      </c>
      <c r="D196" s="17">
        <v>9654</v>
      </c>
      <c r="E196" s="17"/>
    </row>
    <row r="197" spans="1:5" ht="15" customHeight="1">
      <c r="A197" s="8">
        <v>625003</v>
      </c>
      <c r="B197" s="8" t="s">
        <v>185</v>
      </c>
      <c r="C197" s="17">
        <v>520</v>
      </c>
      <c r="D197" s="17">
        <v>532</v>
      </c>
      <c r="E197" s="17"/>
    </row>
    <row r="198" spans="1:5" ht="15" customHeight="1">
      <c r="A198" s="8">
        <v>625004</v>
      </c>
      <c r="B198" s="8" t="s">
        <v>186</v>
      </c>
      <c r="C198" s="17">
        <v>1953</v>
      </c>
      <c r="D198" s="17">
        <v>1995</v>
      </c>
      <c r="E198" s="17"/>
    </row>
    <row r="199" spans="1:5" ht="15" customHeight="1">
      <c r="A199" s="8">
        <v>625005</v>
      </c>
      <c r="B199" s="8" t="s">
        <v>187</v>
      </c>
      <c r="C199" s="17">
        <v>651</v>
      </c>
      <c r="D199" s="17">
        <v>665</v>
      </c>
      <c r="E199" s="17"/>
    </row>
    <row r="200" spans="1:5" ht="15" customHeight="1">
      <c r="A200" s="8">
        <v>625007</v>
      </c>
      <c r="B200" s="8" t="s">
        <v>188</v>
      </c>
      <c r="C200" s="17">
        <v>3092</v>
      </c>
      <c r="D200" s="17">
        <v>3157</v>
      </c>
      <c r="E200" s="17"/>
    </row>
    <row r="201" spans="1:5" ht="15" customHeight="1">
      <c r="A201" s="8">
        <v>627</v>
      </c>
      <c r="B201" s="8" t="s">
        <v>77</v>
      </c>
      <c r="C201" s="17">
        <v>1302</v>
      </c>
      <c r="D201" s="17">
        <v>1330</v>
      </c>
      <c r="E201" s="17"/>
    </row>
    <row r="202" spans="1:5" ht="15" customHeight="1">
      <c r="A202" s="64">
        <v>630</v>
      </c>
      <c r="B202" s="64" t="s">
        <v>78</v>
      </c>
      <c r="C202" s="66">
        <f>SUM(C203:C225)</f>
        <v>13627</v>
      </c>
      <c r="D202" s="66">
        <v>16689</v>
      </c>
      <c r="E202" s="66">
        <v>3062</v>
      </c>
    </row>
    <row r="203" spans="1:5" ht="15" customHeight="1">
      <c r="A203" s="8">
        <v>631001</v>
      </c>
      <c r="B203" s="8" t="s">
        <v>189</v>
      </c>
      <c r="C203" s="9">
        <v>100</v>
      </c>
      <c r="D203" s="9"/>
      <c r="E203" s="9"/>
    </row>
    <row r="204" spans="1:5" ht="15" customHeight="1">
      <c r="A204" s="8">
        <v>632001</v>
      </c>
      <c r="B204" s="8" t="s">
        <v>80</v>
      </c>
      <c r="C204" s="9">
        <v>6196</v>
      </c>
      <c r="D204" s="9">
        <v>6791</v>
      </c>
      <c r="E204" s="9"/>
    </row>
    <row r="205" spans="1:5" ht="15" customHeight="1">
      <c r="A205" s="8">
        <v>632002</v>
      </c>
      <c r="B205" s="8" t="s">
        <v>190</v>
      </c>
      <c r="C205" s="9">
        <v>500</v>
      </c>
      <c r="D205" s="9">
        <v>717</v>
      </c>
      <c r="E205" s="9"/>
    </row>
    <row r="206" spans="1:5" ht="15" customHeight="1">
      <c r="A206" s="8">
        <v>632003</v>
      </c>
      <c r="B206" s="8" t="s">
        <v>191</v>
      </c>
      <c r="C206" s="9">
        <v>500</v>
      </c>
      <c r="D206" s="9"/>
      <c r="E206" s="9"/>
    </row>
    <row r="207" spans="1:5" ht="15" customHeight="1">
      <c r="A207" s="8">
        <v>633001</v>
      </c>
      <c r="B207" s="8" t="s">
        <v>192</v>
      </c>
      <c r="C207" s="9">
        <v>450</v>
      </c>
      <c r="D207" s="9"/>
      <c r="E207" s="9"/>
    </row>
    <row r="208" spans="1:5" ht="15" customHeight="1">
      <c r="A208" s="8">
        <v>633002</v>
      </c>
      <c r="B208" s="8" t="s">
        <v>251</v>
      </c>
      <c r="C208" s="9"/>
      <c r="D208" s="9">
        <v>400</v>
      </c>
      <c r="E208" s="9"/>
    </row>
    <row r="209" spans="1:5" ht="15" customHeight="1">
      <c r="A209" s="8">
        <v>633006</v>
      </c>
      <c r="B209" s="8" t="s">
        <v>168</v>
      </c>
      <c r="C209" s="9">
        <v>1400</v>
      </c>
      <c r="D209" s="9"/>
      <c r="E209" s="9"/>
    </row>
    <row r="210" spans="1:5" ht="15" customHeight="1">
      <c r="A210" s="8">
        <v>633009</v>
      </c>
      <c r="B210" s="8" t="s">
        <v>193</v>
      </c>
      <c r="C210" s="9">
        <v>1200</v>
      </c>
      <c r="D210" s="9">
        <v>2300</v>
      </c>
      <c r="E210" s="9"/>
    </row>
    <row r="211" spans="1:5" ht="15" customHeight="1">
      <c r="A211" s="8">
        <v>633010</v>
      </c>
      <c r="B211" s="8" t="s">
        <v>124</v>
      </c>
      <c r="C211" s="9">
        <v>200</v>
      </c>
      <c r="D211" s="9"/>
      <c r="E211" s="9"/>
    </row>
    <row r="212" spans="1:5" ht="15" customHeight="1">
      <c r="A212" s="8">
        <v>633011</v>
      </c>
      <c r="B212" s="8" t="s">
        <v>85</v>
      </c>
      <c r="C212" s="9">
        <v>120</v>
      </c>
      <c r="D212" s="9">
        <v>227</v>
      </c>
      <c r="E212" s="9"/>
    </row>
    <row r="213" spans="1:5" ht="15" customHeight="1">
      <c r="A213" s="8">
        <v>633015</v>
      </c>
      <c r="B213" s="8" t="s">
        <v>142</v>
      </c>
      <c r="C213" s="9">
        <v>150</v>
      </c>
      <c r="D213" s="9"/>
      <c r="E213" s="9"/>
    </row>
    <row r="214" spans="1:5" ht="15" customHeight="1">
      <c r="A214" s="8">
        <v>633018</v>
      </c>
      <c r="B214" s="8" t="s">
        <v>194</v>
      </c>
      <c r="C214" s="9">
        <v>0</v>
      </c>
      <c r="D214" s="9">
        <v>52</v>
      </c>
      <c r="E214" s="9"/>
    </row>
    <row r="215" spans="1:5" ht="15" customHeight="1">
      <c r="A215" s="8">
        <v>635004</v>
      </c>
      <c r="B215" s="8" t="s">
        <v>195</v>
      </c>
      <c r="C215" s="9"/>
      <c r="D215" s="9">
        <v>75</v>
      </c>
      <c r="E215" s="9"/>
    </row>
    <row r="216" spans="1:5" ht="15" customHeight="1">
      <c r="A216" s="8">
        <v>635002</v>
      </c>
      <c r="B216" s="8" t="s">
        <v>196</v>
      </c>
      <c r="C216" s="9">
        <v>150</v>
      </c>
      <c r="D216" s="9"/>
      <c r="E216" s="9"/>
    </row>
    <row r="217" spans="1:5" ht="15" customHeight="1">
      <c r="A217" s="8">
        <v>635006</v>
      </c>
      <c r="B217" s="8" t="s">
        <v>197</v>
      </c>
      <c r="C217" s="9">
        <v>172</v>
      </c>
      <c r="D217" s="9"/>
      <c r="E217" s="9"/>
    </row>
    <row r="218" spans="1:5" ht="15" customHeight="1">
      <c r="A218" s="8">
        <v>637001</v>
      </c>
      <c r="B218" s="8" t="s">
        <v>198</v>
      </c>
      <c r="C218" s="9">
        <v>100</v>
      </c>
      <c r="D218" s="9"/>
      <c r="E218" s="9"/>
    </row>
    <row r="219" spans="1:5" ht="15" customHeight="1">
      <c r="A219" s="8">
        <v>637002</v>
      </c>
      <c r="B219" s="8" t="s">
        <v>199</v>
      </c>
      <c r="C219" s="9">
        <v>150</v>
      </c>
      <c r="D219" s="9"/>
      <c r="E219" s="9"/>
    </row>
    <row r="220" spans="1:5" ht="15" customHeight="1">
      <c r="A220" s="8">
        <v>637004</v>
      </c>
      <c r="B220" s="8" t="s">
        <v>200</v>
      </c>
      <c r="C220" s="9">
        <v>164</v>
      </c>
      <c r="D220" s="9"/>
      <c r="E220" s="9"/>
    </row>
    <row r="221" spans="1:5" ht="15" customHeight="1">
      <c r="A221" s="21">
        <v>637012</v>
      </c>
      <c r="B221" s="21" t="s">
        <v>201</v>
      </c>
      <c r="C221" s="59">
        <v>70</v>
      </c>
      <c r="D221" s="59"/>
      <c r="E221" s="59"/>
    </row>
    <row r="222" spans="1:5" ht="15" customHeight="1">
      <c r="A222" s="8">
        <v>637014</v>
      </c>
      <c r="B222" s="8" t="s">
        <v>100</v>
      </c>
      <c r="C222" s="9">
        <v>1000</v>
      </c>
      <c r="D222" s="9">
        <v>1400</v>
      </c>
      <c r="E222" s="9"/>
    </row>
    <row r="223" spans="1:5" ht="15" customHeight="1">
      <c r="A223" s="8">
        <v>637015</v>
      </c>
      <c r="B223" s="8" t="s">
        <v>202</v>
      </c>
      <c r="C223" s="9">
        <v>105</v>
      </c>
      <c r="D223" s="9"/>
      <c r="E223" s="9"/>
    </row>
    <row r="224" spans="1:5" ht="15" customHeight="1">
      <c r="A224" s="8">
        <v>637016</v>
      </c>
      <c r="B224" s="8" t="s">
        <v>203</v>
      </c>
      <c r="C224" s="9">
        <v>500</v>
      </c>
      <c r="D224" s="9">
        <v>550</v>
      </c>
      <c r="E224" s="9"/>
    </row>
    <row r="225" spans="1:6" ht="15" customHeight="1">
      <c r="A225" s="8">
        <v>637027</v>
      </c>
      <c r="B225" s="8" t="s">
        <v>116</v>
      </c>
      <c r="C225" s="9">
        <v>400</v>
      </c>
      <c r="D225" s="9"/>
      <c r="E225" s="9"/>
    </row>
    <row r="226" spans="1:6" ht="15" customHeight="1">
      <c r="A226" s="91">
        <v>642015</v>
      </c>
      <c r="B226" s="91" t="s">
        <v>107</v>
      </c>
      <c r="C226" s="92">
        <v>143</v>
      </c>
      <c r="D226" s="92">
        <v>143</v>
      </c>
      <c r="E226" s="93"/>
    </row>
    <row r="227" spans="1:6" ht="15" customHeight="1">
      <c r="A227" s="6">
        <v>9121</v>
      </c>
      <c r="B227" s="6" t="s">
        <v>204</v>
      </c>
      <c r="C227" s="58">
        <v>150</v>
      </c>
      <c r="D227" s="58">
        <v>860</v>
      </c>
      <c r="E227" s="16"/>
    </row>
    <row r="228" spans="1:6" ht="15" customHeight="1">
      <c r="A228" s="6" t="s">
        <v>205</v>
      </c>
      <c r="B228" s="6" t="s">
        <v>206</v>
      </c>
      <c r="C228" s="12">
        <v>2500</v>
      </c>
      <c r="D228" s="12">
        <v>2500</v>
      </c>
      <c r="E228" s="12"/>
    </row>
    <row r="229" spans="1:6" ht="15" customHeight="1">
      <c r="A229" s="8">
        <v>633006</v>
      </c>
      <c r="B229" s="8" t="s">
        <v>168</v>
      </c>
      <c r="C229" s="13">
        <v>2500</v>
      </c>
      <c r="D229" s="13"/>
      <c r="E229" s="13"/>
    </row>
    <row r="230" spans="1:6" ht="32.25" customHeight="1">
      <c r="A230" s="16" t="s">
        <v>207</v>
      </c>
      <c r="B230" s="16" t="s">
        <v>208</v>
      </c>
      <c r="C230" s="12">
        <v>153</v>
      </c>
      <c r="D230" s="12">
        <v>170</v>
      </c>
      <c r="E230" s="12"/>
    </row>
    <row r="231" spans="1:6" ht="15" customHeight="1">
      <c r="A231" s="67">
        <v>621</v>
      </c>
      <c r="B231" s="67" t="s">
        <v>69</v>
      </c>
      <c r="C231" s="68">
        <v>0</v>
      </c>
      <c r="D231" s="68"/>
      <c r="E231" s="68"/>
    </row>
    <row r="232" spans="1:6" ht="15" customHeight="1">
      <c r="A232" s="67">
        <v>625002</v>
      </c>
      <c r="B232" s="67" t="s">
        <v>209</v>
      </c>
      <c r="C232" s="68">
        <v>0</v>
      </c>
      <c r="D232" s="68"/>
      <c r="E232" s="68"/>
    </row>
    <row r="233" spans="1:6" ht="15" customHeight="1">
      <c r="A233" s="67">
        <v>625003</v>
      </c>
      <c r="B233" s="67" t="s">
        <v>210</v>
      </c>
      <c r="C233" s="68">
        <v>0</v>
      </c>
      <c r="D233" s="68"/>
      <c r="E233" s="68"/>
    </row>
    <row r="234" spans="1:6" ht="15" customHeight="1">
      <c r="A234" s="67">
        <v>625004</v>
      </c>
      <c r="B234" s="67" t="s">
        <v>211</v>
      </c>
      <c r="C234" s="68">
        <v>0</v>
      </c>
      <c r="D234" s="68"/>
      <c r="E234" s="68"/>
    </row>
    <row r="235" spans="1:6" ht="15" customHeight="1">
      <c r="A235" s="67">
        <v>625007</v>
      </c>
      <c r="B235" s="67" t="s">
        <v>212</v>
      </c>
      <c r="C235" s="68">
        <v>0</v>
      </c>
      <c r="D235" s="68"/>
      <c r="E235" s="68"/>
    </row>
    <row r="236" spans="1:6" ht="15" customHeight="1">
      <c r="A236" s="19">
        <v>637027</v>
      </c>
      <c r="B236" s="19" t="s">
        <v>213</v>
      </c>
      <c r="C236" s="69">
        <v>103</v>
      </c>
      <c r="D236" s="69">
        <v>120</v>
      </c>
      <c r="E236" s="69"/>
    </row>
    <row r="237" spans="1:6" ht="15" customHeight="1">
      <c r="A237" s="17">
        <v>637006</v>
      </c>
      <c r="B237" s="17" t="s">
        <v>214</v>
      </c>
      <c r="C237" s="8">
        <v>50</v>
      </c>
      <c r="D237" s="8"/>
      <c r="E237" s="8"/>
    </row>
    <row r="238" spans="1:6" ht="15" customHeight="1">
      <c r="A238" s="70"/>
      <c r="B238" s="6" t="s">
        <v>215</v>
      </c>
      <c r="C238" s="58">
        <v>417039</v>
      </c>
      <c r="D238" s="58">
        <v>424565</v>
      </c>
      <c r="E238" s="58">
        <v>7526</v>
      </c>
      <c r="F238" s="71"/>
    </row>
    <row r="239" spans="1:6" ht="15" customHeight="1">
      <c r="A239" s="72"/>
      <c r="B239" s="6" t="s">
        <v>216</v>
      </c>
      <c r="C239" s="58">
        <v>36224</v>
      </c>
      <c r="D239" s="58">
        <v>36224</v>
      </c>
      <c r="E239" s="58"/>
    </row>
    <row r="240" spans="1:6" ht="15" customHeight="1">
      <c r="A240" s="72"/>
      <c r="B240" s="6" t="s">
        <v>217</v>
      </c>
      <c r="C240" s="58">
        <v>11933</v>
      </c>
      <c r="D240" s="58">
        <v>11933</v>
      </c>
      <c r="E240" s="58"/>
    </row>
    <row r="241" spans="1:5" ht="15" customHeight="1">
      <c r="A241" s="72"/>
      <c r="B241" s="6" t="s">
        <v>218</v>
      </c>
      <c r="C241" s="58">
        <v>1287</v>
      </c>
      <c r="D241" s="58">
        <v>1287</v>
      </c>
      <c r="E241" s="58"/>
    </row>
    <row r="242" spans="1:5" ht="39.75" customHeight="1">
      <c r="A242" s="73">
        <v>600</v>
      </c>
      <c r="B242" s="74" t="s">
        <v>219</v>
      </c>
      <c r="C242" s="75">
        <v>898473</v>
      </c>
      <c r="D242" s="76">
        <f>D241+D240+D239+D238+D230+D228+D227+D188+D182+D176+D174+D169+D167+D152+D141+D137+D132+D121+D119+D112+D109+D79+D69+D65</f>
        <v>927253.05999999994</v>
      </c>
      <c r="E242" s="75"/>
    </row>
    <row r="243" spans="1:5" ht="22.5" customHeight="1">
      <c r="A243" s="73">
        <v>700</v>
      </c>
      <c r="B243" s="74" t="s">
        <v>220</v>
      </c>
      <c r="C243" s="77">
        <f>C246+C253+C255+C257</f>
        <v>96742</v>
      </c>
      <c r="D243" s="77">
        <v>96742</v>
      </c>
      <c r="E243" s="77"/>
    </row>
    <row r="244" spans="1:5" ht="15" customHeight="1">
      <c r="A244" s="78" t="s">
        <v>221</v>
      </c>
      <c r="B244" s="48" t="s">
        <v>222</v>
      </c>
      <c r="C244" s="54">
        <v>0</v>
      </c>
      <c r="D244" s="54"/>
      <c r="E244" s="79"/>
    </row>
    <row r="245" spans="1:5" ht="15" customHeight="1">
      <c r="A245" s="80" t="s">
        <v>157</v>
      </c>
      <c r="B245" s="8" t="s">
        <v>223</v>
      </c>
      <c r="C245" s="17">
        <v>0</v>
      </c>
      <c r="D245" s="17"/>
      <c r="E245" s="81"/>
    </row>
    <row r="246" spans="1:5" ht="24" customHeight="1">
      <c r="A246" s="80" t="s">
        <v>224</v>
      </c>
      <c r="B246" s="82" t="s">
        <v>131</v>
      </c>
      <c r="C246" s="81">
        <f>C247+C248+C249+C251+C250+C252</f>
        <v>86020</v>
      </c>
      <c r="D246" s="81"/>
      <c r="E246" s="81"/>
    </row>
    <row r="247" spans="1:5" ht="15" customHeight="1">
      <c r="A247" s="8">
        <v>711005</v>
      </c>
      <c r="B247" s="8" t="s">
        <v>225</v>
      </c>
      <c r="C247" s="17">
        <v>18020</v>
      </c>
      <c r="D247" s="81"/>
      <c r="E247" s="81"/>
    </row>
    <row r="248" spans="1:5" ht="15" customHeight="1">
      <c r="A248" s="8">
        <v>711001</v>
      </c>
      <c r="B248" s="8" t="s">
        <v>226</v>
      </c>
      <c r="C248" s="17">
        <v>1500</v>
      </c>
      <c r="D248" s="17"/>
      <c r="E248" s="17"/>
    </row>
    <row r="249" spans="1:5" ht="15" customHeight="1">
      <c r="A249" s="8">
        <v>717001</v>
      </c>
      <c r="B249" s="8" t="s">
        <v>227</v>
      </c>
      <c r="C249" s="17">
        <v>14000</v>
      </c>
      <c r="D249" s="17"/>
      <c r="E249" s="17"/>
    </row>
    <row r="250" spans="1:5" ht="15" customHeight="1">
      <c r="A250" s="8">
        <v>717001</v>
      </c>
      <c r="B250" s="8" t="s">
        <v>228</v>
      </c>
      <c r="C250" s="17">
        <v>0</v>
      </c>
      <c r="D250" s="17"/>
      <c r="E250" s="17"/>
    </row>
    <row r="251" spans="1:5" ht="15" customHeight="1">
      <c r="A251" s="8">
        <v>717001</v>
      </c>
      <c r="B251" s="8" t="s">
        <v>229</v>
      </c>
      <c r="C251" s="17">
        <v>50000</v>
      </c>
      <c r="D251" s="17"/>
      <c r="E251" s="17"/>
    </row>
    <row r="252" spans="1:5" ht="15" customHeight="1">
      <c r="A252" s="17">
        <v>716</v>
      </c>
      <c r="B252" s="83" t="s">
        <v>230</v>
      </c>
      <c r="C252" s="8">
        <v>2500</v>
      </c>
      <c r="D252" s="8"/>
      <c r="E252" s="8"/>
    </row>
    <row r="253" spans="1:5" ht="15" customHeight="1">
      <c r="A253" s="81" t="s">
        <v>134</v>
      </c>
      <c r="B253" s="84" t="s">
        <v>135</v>
      </c>
      <c r="C253" s="82">
        <v>3200</v>
      </c>
      <c r="D253" s="82"/>
      <c r="E253" s="82"/>
    </row>
    <row r="254" spans="1:5" ht="15" customHeight="1">
      <c r="A254" s="17">
        <v>713004</v>
      </c>
      <c r="B254" s="83" t="s">
        <v>231</v>
      </c>
      <c r="C254" s="8">
        <v>3200</v>
      </c>
      <c r="D254" s="8"/>
      <c r="E254" s="8"/>
    </row>
    <row r="255" spans="1:5" ht="15" customHeight="1">
      <c r="A255" s="84" t="s">
        <v>232</v>
      </c>
      <c r="B255" s="82" t="s">
        <v>233</v>
      </c>
      <c r="C255" s="82">
        <v>5000</v>
      </c>
      <c r="D255" s="82"/>
      <c r="E255" s="82"/>
    </row>
    <row r="256" spans="1:5" ht="15" customHeight="1">
      <c r="A256" s="17">
        <v>717002</v>
      </c>
      <c r="B256" s="83" t="s">
        <v>234</v>
      </c>
      <c r="C256" s="8">
        <v>5000</v>
      </c>
      <c r="D256" s="8"/>
      <c r="E256" s="8"/>
    </row>
    <row r="257" spans="1:5" ht="15" customHeight="1">
      <c r="A257" s="85" t="s">
        <v>235</v>
      </c>
      <c r="B257" s="81" t="s">
        <v>180</v>
      </c>
      <c r="C257" s="82">
        <v>2522</v>
      </c>
      <c r="D257" s="82"/>
      <c r="E257" s="82"/>
    </row>
    <row r="258" spans="1:5" ht="15" customHeight="1">
      <c r="A258" s="8">
        <v>717001</v>
      </c>
      <c r="B258" s="17" t="s">
        <v>236</v>
      </c>
      <c r="C258" s="8">
        <v>0</v>
      </c>
      <c r="D258" s="8"/>
      <c r="E258" s="8"/>
    </row>
    <row r="259" spans="1:5" ht="15" customHeight="1">
      <c r="A259" s="17">
        <v>717001</v>
      </c>
      <c r="B259" s="17" t="s">
        <v>237</v>
      </c>
      <c r="C259" s="8">
        <v>2522</v>
      </c>
      <c r="D259" s="8"/>
      <c r="E259" s="8"/>
    </row>
    <row r="260" spans="1:5" ht="15" customHeight="1">
      <c r="A260" s="86" t="s">
        <v>238</v>
      </c>
      <c r="B260" s="87" t="s">
        <v>239</v>
      </c>
      <c r="C260" s="88">
        <v>18583</v>
      </c>
      <c r="D260" s="88">
        <v>20417</v>
      </c>
      <c r="E260" s="88"/>
    </row>
    <row r="261" spans="1:5" ht="15" customHeight="1">
      <c r="A261" s="8">
        <v>821005</v>
      </c>
      <c r="B261" s="89" t="s">
        <v>240</v>
      </c>
      <c r="C261" s="90">
        <v>18583</v>
      </c>
      <c r="D261" s="90">
        <v>20417</v>
      </c>
      <c r="E261" s="90"/>
    </row>
    <row r="262" spans="1:5" ht="21" customHeight="1">
      <c r="A262" s="95" t="s">
        <v>241</v>
      </c>
      <c r="B262" s="96"/>
      <c r="C262" s="76">
        <v>1014288</v>
      </c>
      <c r="D262" s="39">
        <f>D260+D243+D242</f>
        <v>1044412.0599999999</v>
      </c>
      <c r="E262" s="39">
        <v>26871</v>
      </c>
    </row>
    <row r="264" spans="1:5" ht="15" customHeight="1">
      <c r="B264" s="2" t="s">
        <v>242</v>
      </c>
    </row>
    <row r="265" spans="1:5" ht="15" customHeight="1">
      <c r="B265" s="2" t="s">
        <v>252</v>
      </c>
    </row>
    <row r="266" spans="1:5" ht="15" customHeight="1">
      <c r="B266" s="2" t="s">
        <v>243</v>
      </c>
    </row>
    <row r="267" spans="1:5" ht="15" customHeight="1">
      <c r="C267" s="2" t="s">
        <v>244</v>
      </c>
    </row>
  </sheetData>
  <mergeCells count="7">
    <mergeCell ref="A262:B262"/>
    <mergeCell ref="A1:B2"/>
    <mergeCell ref="A3:B3"/>
    <mergeCell ref="A34:A51"/>
    <mergeCell ref="A52:B52"/>
    <mergeCell ref="A61:B61"/>
    <mergeCell ref="A63:B6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DigiPro</dc:creator>
  <cp:lastModifiedBy>Tomas Fantom</cp:lastModifiedBy>
  <cp:lastPrinted>2016-09-29T08:10:54Z</cp:lastPrinted>
  <dcterms:created xsi:type="dcterms:W3CDTF">2016-08-10T09:10:19Z</dcterms:created>
  <dcterms:modified xsi:type="dcterms:W3CDTF">2016-12-31T09:56:41Z</dcterms:modified>
</cp:coreProperties>
</file>