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GPRO\Dokumenty\"/>
    </mc:Choice>
  </mc:AlternateContent>
  <bookViews>
    <workbookView xWindow="0" yWindow="0" windowWidth="28800" windowHeight="1221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F282" i="1" l="1"/>
  <c r="F132" i="1"/>
  <c r="G195" i="1"/>
  <c r="D282" i="1"/>
  <c r="D152" i="1"/>
  <c r="D195" i="1"/>
  <c r="D185" i="1"/>
  <c r="D189" i="1"/>
  <c r="D248" i="1"/>
  <c r="D132" i="1"/>
  <c r="D148" i="1"/>
  <c r="G148" i="1"/>
  <c r="E85" i="1"/>
  <c r="D266" i="1"/>
  <c r="D263" i="1" s="1"/>
  <c r="D250" i="1"/>
  <c r="D201" i="1"/>
  <c r="D221" i="1"/>
  <c r="D212" i="1"/>
  <c r="D208" i="1"/>
  <c r="D207" i="1" s="1"/>
  <c r="E195" i="1"/>
  <c r="F195" i="1"/>
  <c r="H195" i="1"/>
  <c r="I195" i="1"/>
  <c r="D167" i="1"/>
  <c r="D156" i="1"/>
  <c r="D134" i="1"/>
  <c r="C134" i="1"/>
  <c r="D121" i="1"/>
  <c r="D116" i="1"/>
  <c r="D85" i="1"/>
  <c r="D75" i="1"/>
  <c r="D71" i="1"/>
  <c r="D262" i="1" l="1"/>
  <c r="D284" i="1" s="1"/>
  <c r="I185" i="1"/>
  <c r="H185" i="1"/>
  <c r="G185" i="1"/>
  <c r="G167" i="1"/>
  <c r="G152" i="1"/>
  <c r="I134" i="1"/>
  <c r="H134" i="1"/>
  <c r="G134" i="1"/>
  <c r="D28" i="1"/>
  <c r="D7" i="1"/>
  <c r="C28" i="1"/>
  <c r="D20" i="1"/>
  <c r="D34" i="1"/>
  <c r="G57" i="1" l="1"/>
  <c r="F7" i="1" l="1"/>
  <c r="G7" i="1"/>
  <c r="F20" i="1"/>
  <c r="G20" i="1"/>
  <c r="D11" i="1"/>
  <c r="D52" i="1" s="1"/>
  <c r="D67" i="1" s="1"/>
  <c r="D14" i="1"/>
  <c r="D17" i="1"/>
  <c r="F17" i="1"/>
  <c r="G17" i="1"/>
  <c r="G121" i="1" l="1"/>
  <c r="F121" i="1"/>
  <c r="I75" i="1"/>
  <c r="H75" i="1"/>
  <c r="G75" i="1"/>
  <c r="G34" i="1" l="1"/>
  <c r="F34" i="1"/>
  <c r="F75" i="1"/>
  <c r="F71" i="1"/>
  <c r="F25" i="1" l="1"/>
  <c r="G25" i="1"/>
  <c r="G28" i="1"/>
  <c r="F28" i="1"/>
  <c r="F11" i="1"/>
  <c r="G11" i="1"/>
  <c r="F14" i="1"/>
  <c r="G14" i="1"/>
  <c r="F189" i="1"/>
  <c r="F52" i="1" l="1"/>
  <c r="G52" i="1"/>
  <c r="F85" i="1"/>
  <c r="H71" i="1"/>
  <c r="I71" i="1"/>
  <c r="G71" i="1" l="1"/>
  <c r="E148" i="1" l="1"/>
  <c r="C116" i="1" l="1"/>
  <c r="C250" i="1" l="1"/>
  <c r="C266" i="1"/>
  <c r="C263" i="1" s="1"/>
  <c r="C221" i="1"/>
  <c r="C212" i="1"/>
  <c r="C208" i="1"/>
  <c r="C201" i="1"/>
  <c r="C195" i="1"/>
  <c r="C185" i="1"/>
  <c r="C167" i="1"/>
  <c r="C156" i="1"/>
  <c r="C152" i="1"/>
  <c r="C148" i="1"/>
  <c r="C121" i="1"/>
  <c r="E116" i="1"/>
  <c r="E121" i="1"/>
  <c r="E75" i="1"/>
  <c r="E71" i="1"/>
  <c r="C75" i="1"/>
  <c r="C71" i="1"/>
  <c r="C207" i="1" l="1"/>
  <c r="E34" i="1"/>
  <c r="E28" i="1"/>
  <c r="E25" i="1"/>
  <c r="E20" i="1"/>
  <c r="E17" i="1"/>
  <c r="E14" i="1"/>
  <c r="E11" i="1"/>
  <c r="E7" i="1"/>
  <c r="F67" i="1"/>
  <c r="C57" i="1"/>
  <c r="C34" i="1"/>
  <c r="C25" i="1"/>
  <c r="C20" i="1"/>
  <c r="C17" i="1"/>
  <c r="C14" i="1"/>
  <c r="C11" i="1"/>
  <c r="C7" i="1"/>
  <c r="C52" i="1" l="1"/>
  <c r="E52" i="1"/>
  <c r="E67" i="1" s="1"/>
  <c r="I116" i="1"/>
  <c r="H116" i="1"/>
  <c r="G116" i="1"/>
  <c r="I57" i="1"/>
  <c r="H57" i="1"/>
  <c r="I121" i="1"/>
  <c r="I85" i="1"/>
  <c r="I212" i="1"/>
  <c r="I208" i="1"/>
  <c r="H212" i="1"/>
  <c r="H208" i="1"/>
  <c r="I152" i="1" l="1"/>
  <c r="H152" i="1"/>
  <c r="F152" i="1"/>
  <c r="E152" i="1"/>
  <c r="I266" i="1"/>
  <c r="I263" i="1" s="1"/>
  <c r="H266" i="1"/>
  <c r="H263" i="1" s="1"/>
  <c r="G266" i="1"/>
  <c r="G263" i="1" s="1"/>
  <c r="F266" i="1"/>
  <c r="F263" i="1" s="1"/>
  <c r="E266" i="1"/>
  <c r="E263" i="1" s="1"/>
  <c r="F250" i="1"/>
  <c r="I221" i="1"/>
  <c r="I201" i="1"/>
  <c r="I167" i="1"/>
  <c r="I156" i="1"/>
  <c r="I148" i="1"/>
  <c r="H148" i="1"/>
  <c r="F148" i="1"/>
  <c r="F116" i="1"/>
  <c r="I34" i="1"/>
  <c r="H28" i="1"/>
  <c r="H25" i="1"/>
  <c r="H20" i="1"/>
  <c r="H17" i="1"/>
  <c r="H14" i="1"/>
  <c r="H11" i="1"/>
  <c r="H7" i="1"/>
  <c r="I28" i="1"/>
  <c r="I25" i="1"/>
  <c r="I20" i="1"/>
  <c r="I17" i="1"/>
  <c r="I14" i="1"/>
  <c r="I11" i="1"/>
  <c r="I7" i="1"/>
  <c r="I207" i="1" l="1"/>
  <c r="I262" i="1" s="1"/>
  <c r="I284" i="1" s="1"/>
  <c r="I52" i="1"/>
  <c r="I67" i="1" s="1"/>
  <c r="E221" i="1"/>
  <c r="E212" i="1"/>
  <c r="E208" i="1"/>
  <c r="E201" i="1"/>
  <c r="E185" i="1"/>
  <c r="E167" i="1"/>
  <c r="E156" i="1"/>
  <c r="E134" i="1"/>
  <c r="F212" i="1"/>
  <c r="F208" i="1"/>
  <c r="H221" i="1"/>
  <c r="G221" i="1"/>
  <c r="G212" i="1"/>
  <c r="G208" i="1"/>
  <c r="F221" i="1"/>
  <c r="H201" i="1"/>
  <c r="G201" i="1"/>
  <c r="F201" i="1"/>
  <c r="F185" i="1"/>
  <c r="H167" i="1"/>
  <c r="F167" i="1"/>
  <c r="H156" i="1"/>
  <c r="G156" i="1"/>
  <c r="F156" i="1"/>
  <c r="F134" i="1"/>
  <c r="H121" i="1"/>
  <c r="H85" i="1"/>
  <c r="G85" i="1"/>
  <c r="C85" i="1"/>
  <c r="H34" i="1"/>
  <c r="G207" i="1" l="1"/>
  <c r="F207" i="1"/>
  <c r="G262" i="1"/>
  <c r="G284" i="1" s="1"/>
  <c r="F262" i="1"/>
  <c r="F284" i="1" s="1"/>
  <c r="C262" i="1"/>
  <c r="C284" i="1" s="1"/>
  <c r="E207" i="1"/>
  <c r="E262" i="1" s="1"/>
  <c r="E284" i="1" s="1"/>
  <c r="H207" i="1"/>
  <c r="H262" i="1" s="1"/>
  <c r="H284" i="1" s="1"/>
  <c r="H52" i="1"/>
  <c r="H67" i="1" s="1"/>
  <c r="G67" i="1"/>
</calcChain>
</file>

<file path=xl/sharedStrings.xml><?xml version="1.0" encoding="utf-8"?>
<sst xmlns="http://schemas.openxmlformats.org/spreadsheetml/2006/main" count="324" uniqueCount="277">
  <si>
    <t>Vydavková časť rozpočtu v €</t>
  </si>
  <si>
    <t>Položky</t>
  </si>
  <si>
    <t>Bežné výdavky</t>
  </si>
  <si>
    <t>Mzdy, platy, sl. príjmy a ost.os. vyrovnania</t>
  </si>
  <si>
    <t>Tarifné platy</t>
  </si>
  <si>
    <t>Príplatky</t>
  </si>
  <si>
    <t>Odmeny</t>
  </si>
  <si>
    <t>Poistné a príspevok do poisťovní</t>
  </si>
  <si>
    <t>Poistné do VZP</t>
  </si>
  <si>
    <t>Na nem. poisť.</t>
  </si>
  <si>
    <t>Na starobné poisť.</t>
  </si>
  <si>
    <t>Na úrazové poisť.</t>
  </si>
  <si>
    <t>Na inval. poisť.</t>
  </si>
  <si>
    <t>Na poisť. v nezamestn.</t>
  </si>
  <si>
    <t>Do rezerv. fondu</t>
  </si>
  <si>
    <t>DDP</t>
  </si>
  <si>
    <t>Tovary a služby</t>
  </si>
  <si>
    <t>Cestovné náhrady</t>
  </si>
  <si>
    <t>Energie</t>
  </si>
  <si>
    <t>Vodné, stočné</t>
  </si>
  <si>
    <t>Pošt. a telek. služby</t>
  </si>
  <si>
    <t>Interiérové vybavenie</t>
  </si>
  <si>
    <t>Nákup výpočtovej techniky</t>
  </si>
  <si>
    <t>Všeobecný mater.</t>
  </si>
  <si>
    <t>Knihy, časopisy</t>
  </si>
  <si>
    <t>OOPP</t>
  </si>
  <si>
    <t>Softvér a licencie</t>
  </si>
  <si>
    <t>Reprezentačné</t>
  </si>
  <si>
    <t>PHM</t>
  </si>
  <si>
    <t>Servis</t>
  </si>
  <si>
    <t>Poistenie vozidla</t>
  </si>
  <si>
    <t>Karty, známky, poplatky</t>
  </si>
  <si>
    <t>Údržba výpočtovej techniky</t>
  </si>
  <si>
    <t>Údržba budov</t>
  </si>
  <si>
    <t>Školenia, semináre</t>
  </si>
  <si>
    <t>Reklama, propag., inzercia</t>
  </si>
  <si>
    <t>Všeob. služby</t>
  </si>
  <si>
    <t>Špeciálne služby</t>
  </si>
  <si>
    <t>Poplatky a odvody</t>
  </si>
  <si>
    <t>Stravovanie</t>
  </si>
  <si>
    <t>Poistné budov</t>
  </si>
  <si>
    <t>Prídel SF</t>
  </si>
  <si>
    <t>Kolkové známky</t>
  </si>
  <si>
    <t>Odmeny a príspevky</t>
  </si>
  <si>
    <t xml:space="preserve">Dohody zamestnancom </t>
  </si>
  <si>
    <t>Bežné transfery</t>
  </si>
  <si>
    <t>Príspevok PVS</t>
  </si>
  <si>
    <t>0.1.60</t>
  </si>
  <si>
    <t>Do rezerv. Fondu</t>
  </si>
  <si>
    <t>Poštovné</t>
  </si>
  <si>
    <t xml:space="preserve">Odmeny členov komisie </t>
  </si>
  <si>
    <t>Všeobecný materiál</t>
  </si>
  <si>
    <t>Palivá, mazivá, oleje</t>
  </si>
  <si>
    <t xml:space="preserve">Stravovanie </t>
  </si>
  <si>
    <t>Dohody o vykonaní práce</t>
  </si>
  <si>
    <t>0.1.7.0</t>
  </si>
  <si>
    <t>Splátka úroku</t>
  </si>
  <si>
    <t>Splácanie úrokov</t>
  </si>
  <si>
    <t xml:space="preserve"> Požiarna ochrana</t>
  </si>
  <si>
    <t>Špeciálny materiál</t>
  </si>
  <si>
    <t>Poistenie vozidiel</t>
  </si>
  <si>
    <t xml:space="preserve">Servis, údržba </t>
  </si>
  <si>
    <t>Karty, známky a popl.</t>
  </si>
  <si>
    <t>Súťaže, občerstvenie</t>
  </si>
  <si>
    <t>Cestná doprava</t>
  </si>
  <si>
    <t>Materiál</t>
  </si>
  <si>
    <t>Údržba</t>
  </si>
  <si>
    <t>Nakladanie s odpadmi</t>
  </si>
  <si>
    <t>Odvoz TKO</t>
  </si>
  <si>
    <t>Rozvoj bývania</t>
  </si>
  <si>
    <t>Elektrická energia</t>
  </si>
  <si>
    <t>Palivo ako zdroj energie</t>
  </si>
  <si>
    <t>Údržba pracov. strojov</t>
  </si>
  <si>
    <t>Revízie</t>
  </si>
  <si>
    <t>Poistné BD</t>
  </si>
  <si>
    <t>Dohoda o vyk. Práca</t>
  </si>
  <si>
    <t>Rozvoj obcí</t>
  </si>
  <si>
    <t>Ochranné pracovné pomôcky</t>
  </si>
  <si>
    <t>Prídel do SF</t>
  </si>
  <si>
    <t>Materiál VPP</t>
  </si>
  <si>
    <t>Náhrady príjmu</t>
  </si>
  <si>
    <t>Verejné osvetlenie</t>
  </si>
  <si>
    <t>Štúdie, ex. posudky</t>
  </si>
  <si>
    <t>Rekreačné a športové služby</t>
  </si>
  <si>
    <t>Príspevok TJ</t>
  </si>
  <si>
    <t>Knižnice</t>
  </si>
  <si>
    <t>Knihy</t>
  </si>
  <si>
    <t>Ostatné kultúrne služby</t>
  </si>
  <si>
    <t>Športové a kultúrne podujatia</t>
  </si>
  <si>
    <t>Fotoslužby</t>
  </si>
  <si>
    <t>Poplatky ochran. Známky</t>
  </si>
  <si>
    <t>Nábož. a iné spoločenské služby</t>
  </si>
  <si>
    <t>Na členské príspevky</t>
  </si>
  <si>
    <t xml:space="preserve">09.1.1.1 </t>
  </si>
  <si>
    <t>Predškolská výchova</t>
  </si>
  <si>
    <t>Mzdy, platy, sl. príjmy a ost.os.</t>
  </si>
  <si>
    <t>Poistné a prísp. do poisť.</t>
  </si>
  <si>
    <t>Na nem.poist.</t>
  </si>
  <si>
    <t>Na starobné pois.</t>
  </si>
  <si>
    <t>Na úrazové poist.</t>
  </si>
  <si>
    <t>Na inval.poist.</t>
  </si>
  <si>
    <t>Na poist. v nezamestnanosti</t>
  </si>
  <si>
    <t>Do rezev.fondu</t>
  </si>
  <si>
    <t>Cestovné</t>
  </si>
  <si>
    <t xml:space="preserve">Vodné stočné </t>
  </si>
  <si>
    <t>Pošt.a telek.služby</t>
  </si>
  <si>
    <t xml:space="preserve">Učeb. pom., knihy, </t>
  </si>
  <si>
    <t>Softvér</t>
  </si>
  <si>
    <t>Údržba výpočtovej tech.</t>
  </si>
  <si>
    <t>Školenia</t>
  </si>
  <si>
    <t>MDD</t>
  </si>
  <si>
    <t>Všeobecné služby - čistenie kobercov</t>
  </si>
  <si>
    <t>Poplatky a odvody TKO obec</t>
  </si>
  <si>
    <t>Základná škola- MDD</t>
  </si>
  <si>
    <t>Sociálna výpomoc</t>
  </si>
  <si>
    <t>Dohody o vyk. práce</t>
  </si>
  <si>
    <t>Prevod finanč. prostriedkov ZŠ</t>
  </si>
  <si>
    <t>Prevod finanč. prostriedkov ŠJ</t>
  </si>
  <si>
    <t>Prevod finanč. prostriedkov ŠK</t>
  </si>
  <si>
    <t>Bežné výdavky spolu</t>
  </si>
  <si>
    <t>Kapitálové výdavky</t>
  </si>
  <si>
    <t>Technické zhodnotenie vozidla DHZ</t>
  </si>
  <si>
    <t>Projektová dokum.</t>
  </si>
  <si>
    <t>Transakcie verej. dlhu</t>
  </si>
  <si>
    <t>Z bank. úverov dlhodobých</t>
  </si>
  <si>
    <t xml:space="preserve">Výdavky spolu </t>
  </si>
  <si>
    <t>Príjmová časť rozpočtu v €</t>
  </si>
  <si>
    <t xml:space="preserve">Položky </t>
  </si>
  <si>
    <t>Bežné príjmy</t>
  </si>
  <si>
    <t>Dane z príjmov  fyzickej osoby</t>
  </si>
  <si>
    <t>Výnos dane</t>
  </si>
  <si>
    <t>Daň z nehnuteľnosti</t>
  </si>
  <si>
    <t>Daň z pozemkov</t>
  </si>
  <si>
    <t>Daň zo stavieb</t>
  </si>
  <si>
    <t>Daň z bytov</t>
  </si>
  <si>
    <t>Dane za špecifické služby</t>
  </si>
  <si>
    <t>Daň za psa</t>
  </si>
  <si>
    <t>Za TKO</t>
  </si>
  <si>
    <t>Príjmy z vlastníctva</t>
  </si>
  <si>
    <t>Z prenajatých pozemkov</t>
  </si>
  <si>
    <t>Z prenajatých budov, priest. a obj.</t>
  </si>
  <si>
    <t>Administratívne poplatky</t>
  </si>
  <si>
    <t xml:space="preserve">Pokuty, penále </t>
  </si>
  <si>
    <t>Poplatky a platby z nepriem. a náhodného predaja služieb</t>
  </si>
  <si>
    <t xml:space="preserve">Za predaj výrobkov tovarov a služieb(opatr. služba, cintorínske poplatky </t>
  </si>
  <si>
    <t>Poplatky za MŠ</t>
  </si>
  <si>
    <t>Za stravné</t>
  </si>
  <si>
    <t>Úroky z tuzemských vkladov</t>
  </si>
  <si>
    <t>Z vkladov</t>
  </si>
  <si>
    <t>Vrátené prostriedky od iných subjektov VS</t>
  </si>
  <si>
    <t>Ostatné príjmy</t>
  </si>
  <si>
    <t>Z dobropisov</t>
  </si>
  <si>
    <t>Príjmy z náhrad pois.pl.</t>
  </si>
  <si>
    <t>Iné príjmy</t>
  </si>
  <si>
    <t>Transfery v rámci VS</t>
  </si>
  <si>
    <t>Zo ŠR – ZŠ</t>
  </si>
  <si>
    <t>Príspevok pre žiakov SZP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</si>
  <si>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MŠ predškolákov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</si>
  <si>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stavebný úrad</t>
    </r>
  </si>
  <si>
    <t>a účelov.komunik.</t>
  </si>
  <si>
    <t>hlásenie pobytu a register obyv.</t>
  </si>
  <si>
    <t>životné prostredie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</si>
  <si>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 xml:space="preserve">dotácia hm.núd. </t>
    </r>
  </si>
  <si>
    <t>ÚP</t>
  </si>
  <si>
    <t>CO odmeny skladníkom</t>
  </si>
  <si>
    <t>dotácia DHZ Podvysoká</t>
  </si>
  <si>
    <r>
      <t>Bežné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príjmy celkom</t>
    </r>
  </si>
  <si>
    <t>Kapitálové príjmy</t>
  </si>
  <si>
    <t>Príjmy z kapitálových aktív</t>
  </si>
  <si>
    <t xml:space="preserve">Príjem z predaja pozemkov                   </t>
  </si>
  <si>
    <t>Príjmy spolu</t>
  </si>
  <si>
    <t>Prevod finan.prostriedkov krúžky</t>
  </si>
  <si>
    <t>Rozpočet 2017</t>
  </si>
  <si>
    <t xml:space="preserve">Voľby </t>
  </si>
  <si>
    <t xml:space="preserve">513002        Bankové úvery dlhodobé </t>
  </si>
  <si>
    <t>poistné</t>
  </si>
  <si>
    <t>Náhrady - lek prehliadky</t>
  </si>
  <si>
    <t>Vysielacie služby</t>
  </si>
  <si>
    <t>Rekonštrukcia ver.rozhlasu</t>
  </si>
  <si>
    <t>Výkup pozemkov</t>
  </si>
  <si>
    <t>Rekonšt. verejného osvetlenia</t>
  </si>
  <si>
    <t>Osvetlenie prechodov pre chod.</t>
  </si>
  <si>
    <t>Ostatné pop.(hracie aut.)</t>
  </si>
  <si>
    <t>Vrátenie príjmov z min. rokov</t>
  </si>
  <si>
    <t>Dohody o vyk. Práce</t>
  </si>
  <si>
    <t xml:space="preserve">Energie </t>
  </si>
  <si>
    <t>Pasport hrobových miest</t>
  </si>
  <si>
    <t>Výpočtová technika</t>
  </si>
  <si>
    <t xml:space="preserve">Údržba budov </t>
  </si>
  <si>
    <t>Rek. a výs. infraštruktúry  II. etapa</t>
  </si>
  <si>
    <t>Rek. a výs.infraštruktúry  I.etapa</t>
  </si>
  <si>
    <t xml:space="preserve">Vzdelávacie poukazy </t>
  </si>
  <si>
    <t>Výstavba cyklochodníka</t>
  </si>
  <si>
    <t>Spracovala: Pureková</t>
  </si>
  <si>
    <t>Zvesené:</t>
  </si>
  <si>
    <t>Rozpočet 2018</t>
  </si>
  <si>
    <t>Skutočnosť 2014</t>
  </si>
  <si>
    <t>Refundácia kreditov</t>
  </si>
  <si>
    <t>Granty - MŠ</t>
  </si>
  <si>
    <t>Potraviny</t>
  </si>
  <si>
    <t>Udržba softvéru</t>
  </si>
  <si>
    <t>Nemocenské dávky</t>
  </si>
  <si>
    <t>Transfer cirkvam</t>
  </si>
  <si>
    <t>Údržba prev. Strojov</t>
  </si>
  <si>
    <t>Poistné SP starobné</t>
  </si>
  <si>
    <t>Poistné SP úrazové</t>
  </si>
  <si>
    <t>Poistné RF rezervný fond</t>
  </si>
  <si>
    <t>08.2.0.</t>
  </si>
  <si>
    <t>08.1.0.</t>
  </si>
  <si>
    <t>6.2.0.</t>
  </si>
  <si>
    <t>05.1.0.</t>
  </si>
  <si>
    <t>06.1.0.</t>
  </si>
  <si>
    <t>8.4.0.</t>
  </si>
  <si>
    <t>10.7.0.</t>
  </si>
  <si>
    <t>Rekonštrukia MŠ</t>
  </si>
  <si>
    <t>Nákup prevádzkových strojov, prístrojov a zar.-kompostéry</t>
  </si>
  <si>
    <t>Poistné so ostat. ZP</t>
  </si>
  <si>
    <t>Poistné do ostatných ZP</t>
  </si>
  <si>
    <t>Poistné do ostat. ZP</t>
  </si>
  <si>
    <t>Pracovné stroje, náradie</t>
  </si>
  <si>
    <t>Poistné invalidné</t>
  </si>
  <si>
    <t>10.2.0.</t>
  </si>
  <si>
    <t>Staroba</t>
  </si>
  <si>
    <t>1.7.0.</t>
  </si>
  <si>
    <t>03.2.0.</t>
  </si>
  <si>
    <t>06.4.0.</t>
  </si>
  <si>
    <t>08.3.0.</t>
  </si>
  <si>
    <t>04.5.0.</t>
  </si>
  <si>
    <t>09.1.1.1.</t>
  </si>
  <si>
    <t>Nákup traktora</t>
  </si>
  <si>
    <t>Príjmy z odvodov hazardných hier</t>
  </si>
  <si>
    <t xml:space="preserve">  Prídel do SF</t>
  </si>
  <si>
    <t>Údržba cestných panelov</t>
  </si>
  <si>
    <t xml:space="preserve">PHM </t>
  </si>
  <si>
    <t>Projekt rekonštrukcia MŠ</t>
  </si>
  <si>
    <t>Projekt výstavba cyklochod.</t>
  </si>
  <si>
    <t>Milan Matlák, starosta obce</t>
  </si>
  <si>
    <t>0.4.5.1.</t>
  </si>
  <si>
    <t>0.3.2.0.</t>
  </si>
  <si>
    <t xml:space="preserve">Tuz. kapit. Tr. zo ŠR ver. osv. </t>
  </si>
  <si>
    <t>Tuz. a kap. granty a transfery</t>
  </si>
  <si>
    <t>Prevod finančných prostr.</t>
  </si>
  <si>
    <t>Prevod prostr .z peň. fondov</t>
  </si>
  <si>
    <t>Prijaté úvery, pôž. a náv. fin. výp.</t>
  </si>
  <si>
    <t>Skutočnosť 2015</t>
  </si>
  <si>
    <t>Schválený rozpočet 2016</t>
  </si>
  <si>
    <t>Rozpočet 2019</t>
  </si>
  <si>
    <t>Očakávaná skutočnosť 2016</t>
  </si>
  <si>
    <t xml:space="preserve">Návrh rozpočtu  obce Podvysoká  na roky 2017-2019 </t>
  </si>
  <si>
    <t>Rozpočet   2014</t>
  </si>
  <si>
    <t>Transfer jednotlivcovi</t>
  </si>
  <si>
    <t>Projekt BRKomun.odpad</t>
  </si>
  <si>
    <t>Eliptický trenažér</t>
  </si>
  <si>
    <t>Pop. a platby za znečisťovanie ovzdušia</t>
  </si>
  <si>
    <t>Vratky - zo zdrav.poisť. (VPP)</t>
  </si>
  <si>
    <t>doplat. Verej. Osvetl.</t>
  </si>
  <si>
    <t>Učebnice+prvouka</t>
  </si>
  <si>
    <t>Dotácia lyžiarsky výcvik</t>
  </si>
  <si>
    <t>Dotácia škola v prírode</t>
  </si>
  <si>
    <t>Náhrady</t>
  </si>
  <si>
    <t>Štúdie, ex. Posudky</t>
  </si>
  <si>
    <t>Voľby</t>
  </si>
  <si>
    <t>Poštové služby</t>
  </si>
  <si>
    <t>Potraviny voda</t>
  </si>
  <si>
    <t>Špeciálne služby projekt TKO</t>
  </si>
  <si>
    <t>Poistenie</t>
  </si>
  <si>
    <t>Rek. a výs. infraštruktúry  III. etapa</t>
  </si>
  <si>
    <t>konkurzy a súťaže</t>
  </si>
  <si>
    <t>Transfery na nem. dávky</t>
  </si>
  <si>
    <t>Transfery Hálkové dni</t>
  </si>
  <si>
    <t>Rutinná štand. údržba</t>
  </si>
  <si>
    <t>Nájom vysielačky</t>
  </si>
  <si>
    <t>propagácia reklama, inzercia</t>
  </si>
  <si>
    <t>Všeob. mat. odpadové nádoby</t>
  </si>
  <si>
    <t>Vyvesené:</t>
  </si>
  <si>
    <t>Údržba softvéru</t>
  </si>
  <si>
    <t xml:space="preserve">Územný plán obce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</si>
</sst>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Georgia"/>
      <family val="1"/>
      <charset val="238"/>
    </font>
    <font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/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wrapText="1"/>
    </xf>
    <xf numFmtId="2" fontId="3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 inden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wrapText="1"/>
    </xf>
    <xf numFmtId="1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right" wrapText="1"/>
    </xf>
    <xf numFmtId="2" fontId="2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3" fontId="2" fillId="3" borderId="2" xfId="0" applyNumberFormat="1" applyFont="1" applyFill="1" applyBorder="1" applyAlignment="1">
      <alignment horizontal="right" vertical="top"/>
    </xf>
    <xf numFmtId="3" fontId="3" fillId="0" borderId="4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2" fontId="2" fillId="5" borderId="2" xfId="0" applyNumberFormat="1" applyFont="1" applyFill="1" applyBorder="1" applyAlignment="1">
      <alignment vertical="top" wrapText="1"/>
    </xf>
    <xf numFmtId="2" fontId="3" fillId="5" borderId="2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3" fontId="3" fillId="6" borderId="2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 applyAlignment="1">
      <alignment horizontal="right" wrapText="1"/>
    </xf>
    <xf numFmtId="0" fontId="2" fillId="7" borderId="2" xfId="0" applyFont="1" applyFill="1" applyBorder="1" applyAlignment="1">
      <alignment vertical="top" wrapText="1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horizontal="right" wrapText="1"/>
    </xf>
    <xf numFmtId="0" fontId="2" fillId="5" borderId="15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right" wrapText="1"/>
    </xf>
    <xf numFmtId="0" fontId="3" fillId="5" borderId="3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right"/>
    </xf>
    <xf numFmtId="17" fontId="7" fillId="5" borderId="2" xfId="0" applyNumberFormat="1" applyFont="1" applyFill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14" fontId="2" fillId="6" borderId="2" xfId="0" applyNumberFormat="1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0" borderId="2" xfId="0" applyFont="1" applyBorder="1" applyAlignment="1">
      <alignment horizontal="right" vertical="top" wrapText="1"/>
    </xf>
    <xf numFmtId="0" fontId="3" fillId="5" borderId="3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right" wrapText="1"/>
    </xf>
    <xf numFmtId="0" fontId="10" fillId="0" borderId="0" xfId="0" applyFont="1"/>
    <xf numFmtId="0" fontId="10" fillId="0" borderId="2" xfId="0" applyFont="1" applyBorder="1"/>
    <xf numFmtId="0" fontId="3" fillId="5" borderId="3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 vertical="top" wrapText="1"/>
    </xf>
    <xf numFmtId="14" fontId="2" fillId="2" borderId="2" xfId="0" applyNumberFormat="1" applyFont="1" applyFill="1" applyBorder="1" applyAlignment="1">
      <alignment vertical="top" wrapText="1"/>
    </xf>
    <xf numFmtId="0" fontId="15" fillId="7" borderId="2" xfId="0" applyFont="1" applyFill="1" applyBorder="1" applyAlignment="1">
      <alignment wrapText="1"/>
    </xf>
    <xf numFmtId="0" fontId="15" fillId="7" borderId="2" xfId="0" applyFont="1" applyFill="1" applyBorder="1" applyAlignment="1">
      <alignment horizontal="right" vertical="top" wrapText="1"/>
    </xf>
    <xf numFmtId="0" fontId="15" fillId="7" borderId="2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abSelected="1" zoomScale="120" zoomScaleNormal="120" workbookViewId="0">
      <selection activeCell="F154" sqref="F154"/>
    </sheetView>
  </sheetViews>
  <sheetFormatPr defaultRowHeight="15" customHeight="1" x14ac:dyDescent="0.25"/>
  <cols>
    <col min="1" max="1" width="9.85546875" style="2" customWidth="1"/>
    <col min="2" max="2" width="30.5703125" style="2" customWidth="1"/>
    <col min="3" max="3" width="13" style="2" customWidth="1"/>
    <col min="4" max="4" width="13.140625" style="2" customWidth="1"/>
    <col min="5" max="5" width="12.5703125" style="2" customWidth="1"/>
    <col min="6" max="6" width="13.28515625" style="2" customWidth="1"/>
    <col min="7" max="7" width="11.5703125" style="2" customWidth="1"/>
    <col min="8" max="8" width="13.42578125" style="2" customWidth="1"/>
    <col min="9" max="9" width="11" style="2" customWidth="1"/>
    <col min="10" max="16384" width="9.140625" style="2"/>
  </cols>
  <sheetData>
    <row r="1" spans="1:9" ht="15" customHeight="1" x14ac:dyDescent="0.25">
      <c r="A1" s="109" t="s">
        <v>248</v>
      </c>
      <c r="B1" s="110"/>
      <c r="C1" s="110"/>
      <c r="D1" s="111"/>
      <c r="E1" s="8"/>
      <c r="F1" s="1"/>
      <c r="G1" s="1"/>
      <c r="H1" s="1"/>
      <c r="I1" s="1"/>
    </row>
    <row r="2" spans="1:9" ht="15" customHeight="1" x14ac:dyDescent="0.25">
      <c r="A2" s="112"/>
      <c r="B2" s="113"/>
      <c r="C2" s="113"/>
      <c r="D2" s="114"/>
      <c r="E2" s="9"/>
      <c r="F2" s="5"/>
      <c r="G2" s="7"/>
      <c r="H2" s="7"/>
      <c r="I2" s="7"/>
    </row>
    <row r="3" spans="1:9" ht="36.75" customHeight="1" thickBot="1" x14ac:dyDescent="0.35">
      <c r="A3" s="115" t="s">
        <v>126</v>
      </c>
      <c r="B3" s="116"/>
      <c r="C3" s="6"/>
      <c r="D3" s="6"/>
      <c r="E3" s="6"/>
      <c r="F3" s="6"/>
      <c r="G3" s="7"/>
      <c r="H3" s="7"/>
      <c r="I3" s="7"/>
    </row>
    <row r="4" spans="1:9" ht="46.5" customHeight="1" x14ac:dyDescent="0.25">
      <c r="A4" s="25" t="s">
        <v>127</v>
      </c>
      <c r="B4" s="25" t="s">
        <v>128</v>
      </c>
      <c r="C4" s="10" t="s">
        <v>196</v>
      </c>
      <c r="D4" s="10" t="s">
        <v>244</v>
      </c>
      <c r="E4" s="10" t="s">
        <v>245</v>
      </c>
      <c r="F4" s="10" t="s">
        <v>247</v>
      </c>
      <c r="G4" s="10" t="s">
        <v>172</v>
      </c>
      <c r="H4" s="10" t="s">
        <v>195</v>
      </c>
      <c r="I4" s="10" t="s">
        <v>246</v>
      </c>
    </row>
    <row r="5" spans="1:9" ht="15" customHeight="1" x14ac:dyDescent="0.25">
      <c r="A5" s="19">
        <v>111</v>
      </c>
      <c r="B5" s="19" t="s">
        <v>129</v>
      </c>
      <c r="C5" s="48">
        <v>359899</v>
      </c>
      <c r="D5" s="48">
        <v>408404</v>
      </c>
      <c r="E5" s="48">
        <v>420245</v>
      </c>
      <c r="F5" s="48">
        <v>426257</v>
      </c>
      <c r="G5" s="48">
        <v>447569</v>
      </c>
      <c r="H5" s="48">
        <v>460996</v>
      </c>
      <c r="I5" s="48">
        <v>460996</v>
      </c>
    </row>
    <row r="6" spans="1:9" ht="15" customHeight="1" x14ac:dyDescent="0.25">
      <c r="A6" s="11">
        <v>111003</v>
      </c>
      <c r="B6" s="11" t="s">
        <v>130</v>
      </c>
      <c r="C6" s="28">
        <v>359899</v>
      </c>
      <c r="D6" s="28">
        <v>408404</v>
      </c>
      <c r="E6" s="28">
        <v>420245</v>
      </c>
      <c r="F6" s="28">
        <v>426257</v>
      </c>
      <c r="G6" s="28">
        <v>447569</v>
      </c>
      <c r="H6" s="28">
        <v>460996</v>
      </c>
      <c r="I6" s="102">
        <v>460996</v>
      </c>
    </row>
    <row r="7" spans="1:9" ht="16.5" customHeight="1" x14ac:dyDescent="0.25">
      <c r="A7" s="19">
        <v>121</v>
      </c>
      <c r="B7" s="19" t="s">
        <v>131</v>
      </c>
      <c r="C7" s="48">
        <f>SUM(C8:C10)</f>
        <v>17275</v>
      </c>
      <c r="D7" s="48">
        <f>SUM(D8:D10)</f>
        <v>22090</v>
      </c>
      <c r="E7" s="48">
        <f>SUM(E8:E10)</f>
        <v>16826</v>
      </c>
      <c r="F7" s="48">
        <f t="shared" ref="F7:H7" si="0">SUM(F8:F10)</f>
        <v>31226</v>
      </c>
      <c r="G7" s="48">
        <f t="shared" si="0"/>
        <v>16626</v>
      </c>
      <c r="H7" s="48">
        <f t="shared" si="0"/>
        <v>16626</v>
      </c>
      <c r="I7" s="48">
        <f t="shared" ref="I7" si="1">SUM(I8:I10)</f>
        <v>16626</v>
      </c>
    </row>
    <row r="8" spans="1:9" ht="15" customHeight="1" x14ac:dyDescent="0.25">
      <c r="A8" s="11">
        <v>121001</v>
      </c>
      <c r="B8" s="11" t="s">
        <v>132</v>
      </c>
      <c r="C8" s="28">
        <v>3592</v>
      </c>
      <c r="D8" s="28">
        <v>4919</v>
      </c>
      <c r="E8" s="28">
        <v>4200</v>
      </c>
      <c r="F8" s="28">
        <v>4200</v>
      </c>
      <c r="G8" s="28">
        <v>4000</v>
      </c>
      <c r="H8" s="28">
        <v>4000</v>
      </c>
      <c r="I8" s="28">
        <v>4000</v>
      </c>
    </row>
    <row r="9" spans="1:9" ht="15" customHeight="1" x14ac:dyDescent="0.25">
      <c r="A9" s="11">
        <v>121002</v>
      </c>
      <c r="B9" s="11" t="s">
        <v>133</v>
      </c>
      <c r="C9" s="28">
        <v>13657</v>
      </c>
      <c r="D9" s="28">
        <v>17152</v>
      </c>
      <c r="E9" s="28">
        <v>12600</v>
      </c>
      <c r="F9" s="28">
        <v>27000</v>
      </c>
      <c r="G9" s="28">
        <v>12600</v>
      </c>
      <c r="H9" s="28">
        <v>12600</v>
      </c>
      <c r="I9" s="28">
        <v>12600</v>
      </c>
    </row>
    <row r="10" spans="1:9" ht="15" customHeight="1" x14ac:dyDescent="0.25">
      <c r="A10" s="11">
        <v>121003</v>
      </c>
      <c r="B10" s="11" t="s">
        <v>134</v>
      </c>
      <c r="C10" s="28">
        <v>26</v>
      </c>
      <c r="D10" s="28">
        <v>19</v>
      </c>
      <c r="E10" s="28">
        <v>26</v>
      </c>
      <c r="F10" s="28">
        <v>26</v>
      </c>
      <c r="G10" s="28">
        <v>26</v>
      </c>
      <c r="H10" s="94">
        <v>26</v>
      </c>
      <c r="I10" s="28">
        <v>26</v>
      </c>
    </row>
    <row r="11" spans="1:9" ht="15" customHeight="1" x14ac:dyDescent="0.25">
      <c r="A11" s="19">
        <v>133</v>
      </c>
      <c r="B11" s="19" t="s">
        <v>135</v>
      </c>
      <c r="C11" s="48">
        <f t="shared" ref="C11:D11" si="2">SUM(C12:C13)</f>
        <v>14771</v>
      </c>
      <c r="D11" s="59">
        <f t="shared" si="2"/>
        <v>14064</v>
      </c>
      <c r="E11" s="48">
        <f t="shared" ref="E11" si="3">SUM(E12:E13)</f>
        <v>14600</v>
      </c>
      <c r="F11" s="48">
        <f t="shared" ref="F11:I11" si="4">SUM(F12:F13)</f>
        <v>14500</v>
      </c>
      <c r="G11" s="48">
        <f t="shared" si="4"/>
        <v>14500</v>
      </c>
      <c r="H11" s="48">
        <f t="shared" si="4"/>
        <v>14500</v>
      </c>
      <c r="I11" s="48">
        <f t="shared" si="4"/>
        <v>14500</v>
      </c>
    </row>
    <row r="12" spans="1:9" ht="15" customHeight="1" x14ac:dyDescent="0.25">
      <c r="A12" s="11">
        <v>133001</v>
      </c>
      <c r="B12" s="11" t="s">
        <v>136</v>
      </c>
      <c r="C12" s="28">
        <v>616</v>
      </c>
      <c r="D12" s="28">
        <v>488</v>
      </c>
      <c r="E12" s="28">
        <v>600</v>
      </c>
      <c r="F12" s="28">
        <v>500</v>
      </c>
      <c r="G12" s="28">
        <v>500</v>
      </c>
      <c r="H12" s="28">
        <v>500</v>
      </c>
      <c r="I12" s="28">
        <v>500</v>
      </c>
    </row>
    <row r="13" spans="1:9" ht="15" customHeight="1" x14ac:dyDescent="0.25">
      <c r="A13" s="11">
        <v>133013</v>
      </c>
      <c r="B13" s="11" t="s">
        <v>137</v>
      </c>
      <c r="C13" s="28">
        <v>14155</v>
      </c>
      <c r="D13" s="28">
        <v>13576</v>
      </c>
      <c r="E13" s="28">
        <v>14000</v>
      </c>
      <c r="F13" s="28">
        <v>14000</v>
      </c>
      <c r="G13" s="28">
        <v>14000</v>
      </c>
      <c r="H13" s="28">
        <v>14000</v>
      </c>
      <c r="I13" s="28">
        <v>14000</v>
      </c>
    </row>
    <row r="14" spans="1:9" ht="15" customHeight="1" x14ac:dyDescent="0.25">
      <c r="A14" s="19">
        <v>212</v>
      </c>
      <c r="B14" s="19" t="s">
        <v>138</v>
      </c>
      <c r="C14" s="48">
        <f t="shared" ref="C14:D14" si="5">SUM(C15:C16)</f>
        <v>26135.66</v>
      </c>
      <c r="D14" s="59">
        <f t="shared" si="5"/>
        <v>24544</v>
      </c>
      <c r="E14" s="46">
        <f t="shared" ref="E14" si="6">SUM(E15:E16)</f>
        <v>25020</v>
      </c>
      <c r="F14" s="46">
        <f t="shared" ref="F14:H14" si="7">SUM(F15:F16)</f>
        <v>20198</v>
      </c>
      <c r="G14" s="46">
        <f t="shared" si="7"/>
        <v>18298</v>
      </c>
      <c r="H14" s="46">
        <f t="shared" si="7"/>
        <v>25020</v>
      </c>
      <c r="I14" s="46">
        <f t="shared" ref="I14" si="8">SUM(I15:I16)</f>
        <v>25020</v>
      </c>
    </row>
    <row r="15" spans="1:9" ht="15" customHeight="1" x14ac:dyDescent="0.25">
      <c r="A15" s="11">
        <v>212002</v>
      </c>
      <c r="B15" s="11" t="s">
        <v>139</v>
      </c>
      <c r="C15" s="29">
        <v>17.09</v>
      </c>
      <c r="D15" s="29">
        <v>30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1:9" ht="15" customHeight="1" x14ac:dyDescent="0.25">
      <c r="A16" s="11">
        <v>212003</v>
      </c>
      <c r="B16" s="11" t="s">
        <v>140</v>
      </c>
      <c r="C16" s="29">
        <v>26118.57</v>
      </c>
      <c r="D16" s="29">
        <v>24514</v>
      </c>
      <c r="E16" s="29">
        <v>25020</v>
      </c>
      <c r="F16" s="29">
        <v>20198</v>
      </c>
      <c r="G16" s="29">
        <v>18298</v>
      </c>
      <c r="H16" s="29">
        <v>25020</v>
      </c>
      <c r="I16" s="29">
        <v>25020</v>
      </c>
    </row>
    <row r="17" spans="1:9" ht="15" customHeight="1" x14ac:dyDescent="0.25">
      <c r="A17" s="19">
        <v>221</v>
      </c>
      <c r="B17" s="19" t="s">
        <v>141</v>
      </c>
      <c r="C17" s="59">
        <f t="shared" ref="C17" si="9">SUM(C18:C19)</f>
        <v>2385</v>
      </c>
      <c r="D17" s="59">
        <f t="shared" ref="D17:H17" si="10">SUM(D18:D19)</f>
        <v>3655</v>
      </c>
      <c r="E17" s="59">
        <f t="shared" ref="E17" si="11">SUM(E18:E19)</f>
        <v>3050</v>
      </c>
      <c r="F17" s="59">
        <f t="shared" si="10"/>
        <v>3450</v>
      </c>
      <c r="G17" s="59">
        <f t="shared" si="10"/>
        <v>3450</v>
      </c>
      <c r="H17" s="59">
        <f t="shared" si="10"/>
        <v>3450</v>
      </c>
      <c r="I17" s="59">
        <f t="shared" ref="I17" si="12">SUM(I18:I19)</f>
        <v>3450</v>
      </c>
    </row>
    <row r="18" spans="1:9" ht="15" customHeight="1" x14ac:dyDescent="0.25">
      <c r="A18" s="11">
        <v>221004</v>
      </c>
      <c r="B18" s="27" t="s">
        <v>182</v>
      </c>
      <c r="C18" s="29">
        <v>2300</v>
      </c>
      <c r="D18" s="29">
        <v>3525</v>
      </c>
      <c r="E18" s="29">
        <v>3050</v>
      </c>
      <c r="F18" s="29">
        <v>3450</v>
      </c>
      <c r="G18" s="29">
        <v>3450</v>
      </c>
      <c r="H18" s="29">
        <v>3450</v>
      </c>
      <c r="I18" s="29">
        <v>3450</v>
      </c>
    </row>
    <row r="19" spans="1:9" ht="15" customHeight="1" x14ac:dyDescent="0.25">
      <c r="A19" s="12">
        <v>222003</v>
      </c>
      <c r="B19" s="12" t="s">
        <v>142</v>
      </c>
      <c r="C19" s="28">
        <v>85</v>
      </c>
      <c r="D19" s="28">
        <v>130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ht="15" customHeight="1" x14ac:dyDescent="0.25">
      <c r="A20" s="20">
        <v>223</v>
      </c>
      <c r="B20" s="20" t="s">
        <v>143</v>
      </c>
      <c r="C20" s="48">
        <f t="shared" ref="C20" si="13">SUM(C21:C24)</f>
        <v>12511.7</v>
      </c>
      <c r="D20" s="48">
        <f t="shared" ref="D20:E20" si="14">SUM(D21:D24)</f>
        <v>14621</v>
      </c>
      <c r="E20" s="48">
        <f t="shared" si="14"/>
        <v>12423</v>
      </c>
      <c r="F20" s="48">
        <f t="shared" ref="F20:H20" si="15">SUM(F21:F24)</f>
        <v>8506</v>
      </c>
      <c r="G20" s="48">
        <f t="shared" si="15"/>
        <v>7843</v>
      </c>
      <c r="H20" s="48">
        <f t="shared" si="15"/>
        <v>7843</v>
      </c>
      <c r="I20" s="48">
        <f t="shared" ref="I20" si="16">SUM(I21:I24)</f>
        <v>7843</v>
      </c>
    </row>
    <row r="21" spans="1:9" ht="15" customHeight="1" x14ac:dyDescent="0.25">
      <c r="A21" s="15">
        <v>223001</v>
      </c>
      <c r="B21" s="15" t="s">
        <v>144</v>
      </c>
      <c r="C21" s="28">
        <v>6500</v>
      </c>
      <c r="D21" s="28">
        <v>6798</v>
      </c>
      <c r="E21" s="28">
        <v>6800</v>
      </c>
      <c r="F21" s="28">
        <v>3500</v>
      </c>
      <c r="G21" s="28">
        <v>3500</v>
      </c>
      <c r="H21" s="28">
        <v>3500</v>
      </c>
      <c r="I21" s="28">
        <v>3500</v>
      </c>
    </row>
    <row r="22" spans="1:9" ht="15" customHeight="1" x14ac:dyDescent="0.25">
      <c r="A22" s="11">
        <v>223002</v>
      </c>
      <c r="B22" s="11" t="s">
        <v>145</v>
      </c>
      <c r="C22" s="30">
        <v>3780</v>
      </c>
      <c r="D22" s="30">
        <v>4110</v>
      </c>
      <c r="E22" s="30">
        <v>3700</v>
      </c>
      <c r="F22" s="30">
        <v>3500</v>
      </c>
      <c r="G22" s="30">
        <v>3500</v>
      </c>
      <c r="H22" s="30">
        <v>3500</v>
      </c>
      <c r="I22" s="30">
        <v>3500</v>
      </c>
    </row>
    <row r="23" spans="1:9" ht="15" customHeight="1" x14ac:dyDescent="0.25">
      <c r="A23" s="11">
        <v>223003</v>
      </c>
      <c r="B23" s="11" t="s">
        <v>146</v>
      </c>
      <c r="C23" s="29">
        <v>2108.6999999999998</v>
      </c>
      <c r="D23" s="29">
        <v>3713</v>
      </c>
      <c r="E23" s="29">
        <v>1800</v>
      </c>
      <c r="F23" s="29">
        <v>1383</v>
      </c>
      <c r="G23" s="29">
        <v>720</v>
      </c>
      <c r="H23" s="29">
        <v>720</v>
      </c>
      <c r="I23" s="29">
        <v>720</v>
      </c>
    </row>
    <row r="24" spans="1:9" ht="15" customHeight="1" x14ac:dyDescent="0.25">
      <c r="A24" s="14">
        <v>229005</v>
      </c>
      <c r="B24" s="14" t="s">
        <v>253</v>
      </c>
      <c r="C24" s="29">
        <v>123</v>
      </c>
      <c r="D24" s="29">
        <v>0</v>
      </c>
      <c r="E24" s="29">
        <v>123</v>
      </c>
      <c r="F24" s="29">
        <v>123</v>
      </c>
      <c r="G24" s="29">
        <v>123</v>
      </c>
      <c r="H24" s="29">
        <v>123</v>
      </c>
      <c r="I24" s="29">
        <v>123</v>
      </c>
    </row>
    <row r="25" spans="1:9" ht="15" customHeight="1" x14ac:dyDescent="0.25">
      <c r="A25" s="19">
        <v>240</v>
      </c>
      <c r="B25" s="19" t="s">
        <v>147</v>
      </c>
      <c r="C25" s="46">
        <f t="shared" ref="C25" si="17">SUM(C26:C27)</f>
        <v>305.10000000000002</v>
      </c>
      <c r="D25" s="59">
        <v>32</v>
      </c>
      <c r="E25" s="46">
        <f t="shared" ref="E25" si="18">SUM(E26:E27)</f>
        <v>50</v>
      </c>
      <c r="F25" s="46">
        <f t="shared" ref="F25:H25" si="19">SUM(F26:F27)</f>
        <v>55</v>
      </c>
      <c r="G25" s="46">
        <f t="shared" si="19"/>
        <v>55</v>
      </c>
      <c r="H25" s="46">
        <f t="shared" si="19"/>
        <v>55</v>
      </c>
      <c r="I25" s="46">
        <f t="shared" ref="I25" si="20">SUM(I26:I27)</f>
        <v>55</v>
      </c>
    </row>
    <row r="26" spans="1:9" ht="15" customHeight="1" x14ac:dyDescent="0.25">
      <c r="A26" s="11">
        <v>242</v>
      </c>
      <c r="B26" s="11" t="s">
        <v>148</v>
      </c>
      <c r="C26" s="29">
        <v>100</v>
      </c>
      <c r="D26" s="29">
        <v>32</v>
      </c>
      <c r="E26" s="29">
        <v>50</v>
      </c>
      <c r="F26" s="29">
        <v>55</v>
      </c>
      <c r="G26" s="29">
        <v>55</v>
      </c>
      <c r="H26" s="29">
        <v>55</v>
      </c>
      <c r="I26" s="29">
        <v>55</v>
      </c>
    </row>
    <row r="27" spans="1:9" ht="15" customHeight="1" x14ac:dyDescent="0.25">
      <c r="A27" s="44">
        <v>291008</v>
      </c>
      <c r="B27" s="44" t="s">
        <v>149</v>
      </c>
      <c r="C27" s="46">
        <v>205.1</v>
      </c>
      <c r="D27" s="46">
        <v>147.66999999999999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</row>
    <row r="28" spans="1:9" ht="15" customHeight="1" x14ac:dyDescent="0.25">
      <c r="A28" s="20">
        <v>292</v>
      </c>
      <c r="B28" s="20" t="s">
        <v>150</v>
      </c>
      <c r="C28" s="48">
        <f t="shared" ref="C28" si="21">SUM(C29:C32)</f>
        <v>1841.5</v>
      </c>
      <c r="D28" s="46">
        <f t="shared" ref="D28:H28" si="22">SUM(D29:D33)</f>
        <v>3900.11</v>
      </c>
      <c r="E28" s="46">
        <f t="shared" ref="E28" si="23">SUM(E29:E33)</f>
        <v>150</v>
      </c>
      <c r="F28" s="46">
        <f t="shared" si="22"/>
        <v>3584.56</v>
      </c>
      <c r="G28" s="46">
        <f t="shared" si="22"/>
        <v>200</v>
      </c>
      <c r="H28" s="46">
        <f t="shared" si="22"/>
        <v>200</v>
      </c>
      <c r="I28" s="46">
        <f t="shared" ref="I28" si="24">SUM(I29:I33)</f>
        <v>200</v>
      </c>
    </row>
    <row r="29" spans="1:9" ht="15" customHeight="1" x14ac:dyDescent="0.25">
      <c r="A29" s="11">
        <v>292012</v>
      </c>
      <c r="B29" s="11" t="s">
        <v>151</v>
      </c>
      <c r="C29" s="29">
        <v>915.26</v>
      </c>
      <c r="D29" s="29">
        <v>1721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1:9" ht="15" customHeight="1" x14ac:dyDescent="0.25">
      <c r="A30" s="11">
        <v>292006</v>
      </c>
      <c r="B30" s="11" t="s">
        <v>152</v>
      </c>
      <c r="C30" s="29">
        <v>193.24</v>
      </c>
      <c r="D30" s="29">
        <v>1894.31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1:9" ht="15" customHeight="1" x14ac:dyDescent="0.25">
      <c r="A31" s="11">
        <v>292008</v>
      </c>
      <c r="B31" s="27" t="s">
        <v>230</v>
      </c>
      <c r="C31" s="29">
        <v>460</v>
      </c>
      <c r="D31" s="29">
        <v>169</v>
      </c>
      <c r="E31" s="29">
        <v>150</v>
      </c>
      <c r="F31" s="29">
        <v>200</v>
      </c>
      <c r="G31" s="29">
        <v>200</v>
      </c>
      <c r="H31" s="29">
        <v>200</v>
      </c>
      <c r="I31" s="29">
        <v>200</v>
      </c>
    </row>
    <row r="32" spans="1:9" ht="15" customHeight="1" x14ac:dyDescent="0.25">
      <c r="A32" s="11">
        <v>292017</v>
      </c>
      <c r="B32" s="11" t="s">
        <v>254</v>
      </c>
      <c r="C32" s="29">
        <v>273</v>
      </c>
      <c r="D32" s="29">
        <v>0</v>
      </c>
      <c r="E32" s="29">
        <v>0</v>
      </c>
      <c r="F32" s="29">
        <v>3358</v>
      </c>
      <c r="G32" s="29">
        <v>0</v>
      </c>
      <c r="H32" s="29">
        <v>0</v>
      </c>
      <c r="I32" s="29">
        <v>0</v>
      </c>
    </row>
    <row r="33" spans="1:9" ht="15" customHeight="1" x14ac:dyDescent="0.25">
      <c r="A33" s="11">
        <v>292027</v>
      </c>
      <c r="B33" s="11" t="s">
        <v>153</v>
      </c>
      <c r="C33" s="29">
        <v>0</v>
      </c>
      <c r="D33" s="29">
        <v>115.8</v>
      </c>
      <c r="E33" s="29">
        <v>0</v>
      </c>
      <c r="F33" s="29">
        <v>26.56</v>
      </c>
      <c r="G33" s="29">
        <v>0</v>
      </c>
      <c r="H33" s="29">
        <v>0</v>
      </c>
      <c r="I33" s="29">
        <v>0</v>
      </c>
    </row>
    <row r="34" spans="1:9" ht="15" customHeight="1" x14ac:dyDescent="0.25">
      <c r="A34" s="117">
        <v>312001</v>
      </c>
      <c r="B34" s="19" t="s">
        <v>154</v>
      </c>
      <c r="C34" s="46">
        <f t="shared" ref="C34:I34" si="25">SUM(C35:C51)</f>
        <v>416708.38</v>
      </c>
      <c r="D34" s="46">
        <f t="shared" si="25"/>
        <v>440455.02</v>
      </c>
      <c r="E34" s="46">
        <f t="shared" si="25"/>
        <v>412262</v>
      </c>
      <c r="F34" s="46">
        <f t="shared" si="25"/>
        <v>460957.50000000006</v>
      </c>
      <c r="G34" s="46">
        <f t="shared" si="25"/>
        <v>432639.07000000007</v>
      </c>
      <c r="H34" s="46">
        <f t="shared" si="25"/>
        <v>432639.07000000007</v>
      </c>
      <c r="I34" s="46">
        <f t="shared" si="25"/>
        <v>432639.07000000007</v>
      </c>
    </row>
    <row r="35" spans="1:9" ht="15" customHeight="1" x14ac:dyDescent="0.25">
      <c r="A35" s="118"/>
      <c r="B35" s="11" t="s">
        <v>155</v>
      </c>
      <c r="C35" s="29">
        <v>371507</v>
      </c>
      <c r="D35" s="29">
        <v>390530</v>
      </c>
      <c r="E35" s="29">
        <v>378889</v>
      </c>
      <c r="F35" s="29">
        <v>411212</v>
      </c>
      <c r="G35" s="29">
        <v>411212</v>
      </c>
      <c r="H35" s="29">
        <v>411212</v>
      </c>
      <c r="I35" s="29">
        <v>411212</v>
      </c>
    </row>
    <row r="36" spans="1:9" ht="15" customHeight="1" x14ac:dyDescent="0.25">
      <c r="A36" s="118"/>
      <c r="B36" s="27" t="s">
        <v>197</v>
      </c>
      <c r="C36" s="29"/>
      <c r="D36" s="29"/>
      <c r="E36" s="29">
        <v>843</v>
      </c>
      <c r="F36" s="29"/>
      <c r="G36" s="29"/>
      <c r="H36" s="29"/>
      <c r="I36" s="29"/>
    </row>
    <row r="37" spans="1:9" ht="15" customHeight="1" x14ac:dyDescent="0.25">
      <c r="A37" s="118"/>
      <c r="B37" s="27" t="s">
        <v>191</v>
      </c>
      <c r="C37" s="29"/>
      <c r="D37" s="29"/>
      <c r="E37" s="29">
        <v>5514</v>
      </c>
      <c r="F37" s="29">
        <v>5754</v>
      </c>
      <c r="G37" s="29">
        <v>5754</v>
      </c>
      <c r="H37" s="29">
        <v>5754</v>
      </c>
      <c r="I37" s="29">
        <v>5754</v>
      </c>
    </row>
    <row r="38" spans="1:9" ht="15" customHeight="1" x14ac:dyDescent="0.25">
      <c r="A38" s="118"/>
      <c r="B38" s="11" t="s">
        <v>156</v>
      </c>
      <c r="C38" s="29"/>
      <c r="D38" s="29">
        <v>353</v>
      </c>
      <c r="E38" s="29">
        <v>353</v>
      </c>
      <c r="F38" s="29">
        <v>145</v>
      </c>
      <c r="G38" s="29">
        <v>145</v>
      </c>
      <c r="H38" s="29">
        <v>145</v>
      </c>
      <c r="I38" s="29">
        <v>145</v>
      </c>
    </row>
    <row r="39" spans="1:9" ht="15" customHeight="1" x14ac:dyDescent="0.25">
      <c r="A39" s="118"/>
      <c r="B39" s="27" t="s">
        <v>257</v>
      </c>
      <c r="C39" s="29"/>
      <c r="D39" s="29"/>
      <c r="E39" s="29"/>
      <c r="F39" s="29">
        <v>3000</v>
      </c>
      <c r="G39" s="29">
        <v>3000</v>
      </c>
      <c r="H39" s="29">
        <v>3000</v>
      </c>
      <c r="I39" s="29">
        <v>3000</v>
      </c>
    </row>
    <row r="40" spans="1:9" ht="15" customHeight="1" x14ac:dyDescent="0.25">
      <c r="A40" s="118"/>
      <c r="B40" s="27" t="s">
        <v>258</v>
      </c>
      <c r="C40" s="29"/>
      <c r="D40" s="29"/>
      <c r="E40" s="29"/>
      <c r="F40" s="29">
        <v>3050</v>
      </c>
      <c r="G40" s="29">
        <v>3050</v>
      </c>
      <c r="H40" s="29">
        <v>3050</v>
      </c>
      <c r="I40" s="29">
        <v>3050</v>
      </c>
    </row>
    <row r="41" spans="1:9" ht="15" customHeight="1" x14ac:dyDescent="0.25">
      <c r="A41" s="118"/>
      <c r="B41" s="27" t="s">
        <v>256</v>
      </c>
      <c r="C41" s="29"/>
      <c r="D41" s="29"/>
      <c r="E41" s="29"/>
      <c r="F41" s="29">
        <v>954</v>
      </c>
      <c r="G41" s="29">
        <v>954</v>
      </c>
      <c r="H41" s="29">
        <v>954</v>
      </c>
      <c r="I41" s="29">
        <v>954</v>
      </c>
    </row>
    <row r="42" spans="1:9" ht="15" customHeight="1" x14ac:dyDescent="0.25">
      <c r="A42" s="118"/>
      <c r="B42" s="11" t="s">
        <v>157</v>
      </c>
      <c r="C42" s="29">
        <v>3912</v>
      </c>
      <c r="D42" s="29">
        <v>3147</v>
      </c>
      <c r="E42" s="29">
        <v>3147</v>
      </c>
      <c r="F42" s="29">
        <v>3743</v>
      </c>
      <c r="G42" s="29">
        <v>3743</v>
      </c>
      <c r="H42" s="29">
        <v>3743</v>
      </c>
      <c r="I42" s="29">
        <v>3743</v>
      </c>
    </row>
    <row r="43" spans="1:9" ht="15" customHeight="1" x14ac:dyDescent="0.25">
      <c r="A43" s="118"/>
      <c r="B43" s="11" t="s">
        <v>158</v>
      </c>
      <c r="C43" s="29">
        <v>1217</v>
      </c>
      <c r="D43" s="29">
        <v>1219.49</v>
      </c>
      <c r="E43" s="29">
        <v>1217</v>
      </c>
      <c r="F43" s="29">
        <v>1233.18</v>
      </c>
      <c r="G43" s="29">
        <v>1233.18</v>
      </c>
      <c r="H43" s="29">
        <v>1233.18</v>
      </c>
      <c r="I43" s="29">
        <v>1233.18</v>
      </c>
    </row>
    <row r="44" spans="1:9" ht="15" customHeight="1" x14ac:dyDescent="0.25">
      <c r="A44" s="118"/>
      <c r="B44" s="11" t="s">
        <v>159</v>
      </c>
      <c r="C44" s="29">
        <v>69</v>
      </c>
      <c r="D44" s="29">
        <v>56.64</v>
      </c>
      <c r="E44" s="29">
        <v>69</v>
      </c>
      <c r="F44" s="29">
        <v>57.28</v>
      </c>
      <c r="G44" s="29">
        <v>57.28</v>
      </c>
      <c r="H44" s="29">
        <v>57.28</v>
      </c>
      <c r="I44" s="29">
        <v>57.28</v>
      </c>
    </row>
    <row r="45" spans="1:9" ht="15" customHeight="1" x14ac:dyDescent="0.25">
      <c r="A45" s="118"/>
      <c r="B45" s="11" t="s">
        <v>160</v>
      </c>
      <c r="C45" s="29">
        <v>426</v>
      </c>
      <c r="D45" s="29">
        <v>432.63</v>
      </c>
      <c r="E45" s="29">
        <v>426</v>
      </c>
      <c r="F45" s="29">
        <v>437.58</v>
      </c>
      <c r="G45" s="29">
        <v>437.58</v>
      </c>
      <c r="H45" s="29">
        <v>437.58</v>
      </c>
      <c r="I45" s="29">
        <v>437.58</v>
      </c>
    </row>
    <row r="46" spans="1:9" ht="15" customHeight="1" x14ac:dyDescent="0.25">
      <c r="A46" s="118"/>
      <c r="B46" s="11" t="s">
        <v>161</v>
      </c>
      <c r="C46" s="29">
        <v>141</v>
      </c>
      <c r="D46" s="29">
        <v>122.75</v>
      </c>
      <c r="E46" s="29">
        <v>141</v>
      </c>
      <c r="F46" s="29">
        <v>124.03</v>
      </c>
      <c r="G46" s="29">
        <v>124.03</v>
      </c>
      <c r="H46" s="29">
        <v>124.03</v>
      </c>
      <c r="I46" s="29">
        <v>124.03</v>
      </c>
    </row>
    <row r="47" spans="1:9" ht="15" customHeight="1" x14ac:dyDescent="0.25">
      <c r="A47" s="118"/>
      <c r="B47" s="11" t="s">
        <v>162</v>
      </c>
      <c r="C47" s="29">
        <v>3804</v>
      </c>
      <c r="D47" s="29">
        <v>915.42</v>
      </c>
      <c r="E47" s="29">
        <v>800</v>
      </c>
      <c r="F47" s="29">
        <v>738</v>
      </c>
      <c r="G47" s="29">
        <v>738</v>
      </c>
      <c r="H47" s="29">
        <v>738</v>
      </c>
      <c r="I47" s="29">
        <v>738</v>
      </c>
    </row>
    <row r="48" spans="1:9" ht="15" customHeight="1" x14ac:dyDescent="0.25">
      <c r="A48" s="118"/>
      <c r="B48" s="11" t="s">
        <v>163</v>
      </c>
      <c r="C48" s="60">
        <v>32086.38</v>
      </c>
      <c r="D48" s="60">
        <v>43032.74</v>
      </c>
      <c r="E48" s="60">
        <v>20676</v>
      </c>
      <c r="F48" s="60">
        <v>27525.35</v>
      </c>
      <c r="G48" s="60">
        <v>0</v>
      </c>
      <c r="H48" s="60">
        <v>0</v>
      </c>
      <c r="I48" s="60">
        <v>0</v>
      </c>
    </row>
    <row r="49" spans="1:9" ht="15" customHeight="1" x14ac:dyDescent="0.25">
      <c r="A49" s="118"/>
      <c r="B49" s="13" t="s">
        <v>164</v>
      </c>
      <c r="C49" s="75">
        <v>187</v>
      </c>
      <c r="D49" s="75">
        <v>187.2</v>
      </c>
      <c r="E49" s="75">
        <v>187</v>
      </c>
      <c r="F49" s="75">
        <v>191</v>
      </c>
      <c r="G49" s="75">
        <v>191</v>
      </c>
      <c r="H49" s="75">
        <v>191</v>
      </c>
      <c r="I49" s="75">
        <v>191</v>
      </c>
    </row>
    <row r="50" spans="1:9" ht="15" customHeight="1" x14ac:dyDescent="0.25">
      <c r="A50" s="118"/>
      <c r="B50" s="13" t="s">
        <v>165</v>
      </c>
      <c r="C50" s="76">
        <v>0</v>
      </c>
      <c r="D50" s="76">
        <v>0</v>
      </c>
      <c r="E50" s="76">
        <v>0</v>
      </c>
      <c r="F50" s="76">
        <v>2000</v>
      </c>
      <c r="G50" s="76">
        <v>2000</v>
      </c>
      <c r="H50" s="76">
        <v>2000</v>
      </c>
      <c r="I50" s="76">
        <v>2000</v>
      </c>
    </row>
    <row r="51" spans="1:9" ht="15" customHeight="1" x14ac:dyDescent="0.25">
      <c r="A51" s="118"/>
      <c r="B51" s="31" t="s">
        <v>173</v>
      </c>
      <c r="C51" s="76">
        <v>3359</v>
      </c>
      <c r="D51" s="76">
        <v>458.15</v>
      </c>
      <c r="E51" s="76">
        <v>0</v>
      </c>
      <c r="F51" s="76">
        <v>793.08</v>
      </c>
      <c r="G51" s="76">
        <v>0</v>
      </c>
      <c r="H51" s="76">
        <v>0</v>
      </c>
      <c r="I51" s="76">
        <v>0</v>
      </c>
    </row>
    <row r="52" spans="1:9" ht="15" customHeight="1" x14ac:dyDescent="0.25">
      <c r="A52" s="119" t="s">
        <v>166</v>
      </c>
      <c r="B52" s="120"/>
      <c r="C52" s="59">
        <f t="shared" ref="C52:I52" si="26">C5+C7+C11+C14+C17+C20+C25+C28+C34</f>
        <v>851832.34</v>
      </c>
      <c r="D52" s="77">
        <f>D5+D7+D11+D14+D17+D20+D25+D27+D28+D34</f>
        <v>931912.8</v>
      </c>
      <c r="E52" s="77">
        <f t="shared" si="26"/>
        <v>904626</v>
      </c>
      <c r="F52" s="77">
        <f t="shared" si="26"/>
        <v>968734.06</v>
      </c>
      <c r="G52" s="77">
        <f t="shared" si="26"/>
        <v>941180.07000000007</v>
      </c>
      <c r="H52" s="77">
        <f t="shared" si="26"/>
        <v>961329.07000000007</v>
      </c>
      <c r="I52" s="77">
        <f t="shared" si="26"/>
        <v>961329.07000000007</v>
      </c>
    </row>
    <row r="53" spans="1:9" ht="15" customHeight="1" x14ac:dyDescent="0.25">
      <c r="A53" s="21">
        <v>230</v>
      </c>
      <c r="B53" s="21" t="s">
        <v>167</v>
      </c>
      <c r="C53" s="58">
        <v>11802.33</v>
      </c>
      <c r="D53" s="58">
        <v>2331</v>
      </c>
      <c r="E53" s="61">
        <v>0</v>
      </c>
      <c r="F53" s="46">
        <v>2074</v>
      </c>
      <c r="G53" s="60">
        <v>0</v>
      </c>
      <c r="H53" s="60">
        <v>0</v>
      </c>
      <c r="I53" s="60">
        <v>0</v>
      </c>
    </row>
    <row r="54" spans="1:9" ht="15" customHeight="1" x14ac:dyDescent="0.25">
      <c r="A54" s="16">
        <v>231</v>
      </c>
      <c r="B54" s="16" t="s">
        <v>168</v>
      </c>
      <c r="C54" s="60">
        <v>11802.33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</row>
    <row r="55" spans="1:9" ht="15" customHeight="1" x14ac:dyDescent="0.25">
      <c r="A55" s="16">
        <v>233001</v>
      </c>
      <c r="B55" s="17" t="s">
        <v>169</v>
      </c>
      <c r="C55" s="60">
        <v>11802.33</v>
      </c>
      <c r="D55" s="60">
        <v>2331</v>
      </c>
      <c r="E55" s="60">
        <v>0</v>
      </c>
      <c r="F55" s="60">
        <v>2074</v>
      </c>
      <c r="G55" s="60">
        <v>0</v>
      </c>
      <c r="H55" s="60">
        <v>0</v>
      </c>
      <c r="I55" s="60">
        <v>0</v>
      </c>
    </row>
    <row r="56" spans="1:9" ht="15" customHeight="1" x14ac:dyDescent="0.25">
      <c r="A56" s="88">
        <v>311</v>
      </c>
      <c r="B56" s="88" t="s">
        <v>198</v>
      </c>
      <c r="C56" s="89">
        <v>0</v>
      </c>
      <c r="D56" s="77">
        <v>1700</v>
      </c>
      <c r="E56" s="89">
        <v>0</v>
      </c>
      <c r="F56" s="58">
        <v>2803</v>
      </c>
      <c r="G56" s="89">
        <v>0</v>
      </c>
      <c r="H56" s="89">
        <v>0</v>
      </c>
      <c r="I56" s="89">
        <v>0</v>
      </c>
    </row>
    <row r="57" spans="1:9" ht="15" customHeight="1" x14ac:dyDescent="0.25">
      <c r="A57" s="21">
        <v>320</v>
      </c>
      <c r="B57" s="21" t="s">
        <v>240</v>
      </c>
      <c r="C57" s="46">
        <f>SUM(C60:C62)</f>
        <v>0</v>
      </c>
      <c r="D57" s="46">
        <v>19502.04</v>
      </c>
      <c r="E57" s="46">
        <v>0</v>
      </c>
      <c r="F57" s="46">
        <v>0</v>
      </c>
      <c r="G57" s="46">
        <f>SUM(G60:G62)</f>
        <v>0</v>
      </c>
      <c r="H57" s="46">
        <f>SUM(H60:H62)</f>
        <v>0</v>
      </c>
      <c r="I57" s="46">
        <f>SUM(I60:I62)</f>
        <v>0</v>
      </c>
    </row>
    <row r="58" spans="1:9" ht="15" customHeight="1" x14ac:dyDescent="0.25">
      <c r="A58" s="57">
        <v>322002</v>
      </c>
      <c r="B58" s="17" t="s">
        <v>239</v>
      </c>
      <c r="C58" s="85">
        <v>182168.51</v>
      </c>
      <c r="D58" s="85">
        <v>17449.189999999999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</row>
    <row r="59" spans="1:9" ht="15" customHeight="1" x14ac:dyDescent="0.25">
      <c r="A59" s="57">
        <v>322001</v>
      </c>
      <c r="B59" s="57" t="s">
        <v>255</v>
      </c>
      <c r="C59" s="85">
        <v>0</v>
      </c>
      <c r="D59" s="85">
        <v>2052.85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</row>
    <row r="60" spans="1:9" ht="15" customHeight="1" x14ac:dyDescent="0.25">
      <c r="A60" s="57">
        <v>322001</v>
      </c>
      <c r="B60" s="57" t="s">
        <v>251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</row>
    <row r="61" spans="1:9" ht="15" customHeight="1" x14ac:dyDescent="0.25">
      <c r="A61" s="57">
        <v>322001</v>
      </c>
      <c r="B61" s="57" t="s">
        <v>234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</row>
    <row r="62" spans="1:9" ht="15" customHeight="1" x14ac:dyDescent="0.25">
      <c r="A62" s="57">
        <v>322001</v>
      </c>
      <c r="B62" s="57" t="s">
        <v>235</v>
      </c>
      <c r="C62" s="101">
        <v>0</v>
      </c>
      <c r="D62" s="101">
        <v>0</v>
      </c>
      <c r="E62" s="101">
        <v>0</v>
      </c>
      <c r="F62" s="101">
        <v>0</v>
      </c>
      <c r="G62" s="87"/>
      <c r="H62" s="101">
        <v>0</v>
      </c>
      <c r="I62" s="101">
        <v>0</v>
      </c>
    </row>
    <row r="63" spans="1:9" ht="15" customHeight="1" x14ac:dyDescent="0.25">
      <c r="A63" s="22"/>
      <c r="B63" s="22" t="s">
        <v>241</v>
      </c>
      <c r="C63" s="61">
        <v>60424</v>
      </c>
      <c r="D63" s="61">
        <v>12614.82</v>
      </c>
      <c r="E63" s="61">
        <v>70000</v>
      </c>
      <c r="F63" s="61">
        <v>70351</v>
      </c>
      <c r="G63" s="61">
        <v>146155</v>
      </c>
      <c r="H63" s="61">
        <v>70000</v>
      </c>
      <c r="I63" s="61">
        <v>70000</v>
      </c>
    </row>
    <row r="64" spans="1:9" ht="15" customHeight="1" x14ac:dyDescent="0.25">
      <c r="A64" s="18">
        <v>454001</v>
      </c>
      <c r="B64" s="17" t="s">
        <v>242</v>
      </c>
      <c r="C64" s="62">
        <v>60424</v>
      </c>
      <c r="D64" s="62">
        <v>12614.82</v>
      </c>
      <c r="E64" s="62">
        <v>70000</v>
      </c>
      <c r="F64" s="62">
        <v>70351</v>
      </c>
      <c r="G64" s="62">
        <v>146155</v>
      </c>
      <c r="H64" s="62">
        <v>70000</v>
      </c>
      <c r="I64" s="62">
        <v>70000</v>
      </c>
    </row>
    <row r="65" spans="1:9" ht="15" customHeight="1" x14ac:dyDescent="0.25">
      <c r="A65" s="70">
        <v>500</v>
      </c>
      <c r="B65" s="71" t="s">
        <v>243</v>
      </c>
      <c r="C65" s="62">
        <v>47256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</row>
    <row r="66" spans="1:9" ht="15" customHeight="1" x14ac:dyDescent="0.25">
      <c r="A66" s="64" t="s">
        <v>174</v>
      </c>
      <c r="B66" s="65"/>
      <c r="C66" s="62">
        <v>47256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</row>
    <row r="67" spans="1:9" ht="15" customHeight="1" x14ac:dyDescent="0.25">
      <c r="A67" s="121" t="s">
        <v>170</v>
      </c>
      <c r="B67" s="122"/>
      <c r="C67" s="63">
        <v>1153484.1100000001</v>
      </c>
      <c r="D67" s="63">
        <f>D52+D53+D56+D57+D63+D65</f>
        <v>968060.66</v>
      </c>
      <c r="E67" s="63">
        <f>E52+E53+E57+E63+E65</f>
        <v>974626</v>
      </c>
      <c r="F67" s="63">
        <f>F52+F53+F57+F63+F65</f>
        <v>1041159.06</v>
      </c>
      <c r="G67" s="63">
        <f>G52+G53+G57+G63+G65</f>
        <v>1087335.07</v>
      </c>
      <c r="H67" s="63">
        <f>H52+H53+H57+H63+H65</f>
        <v>1031329.0700000001</v>
      </c>
      <c r="I67" s="63">
        <f>I52+I53+I57+I63+I65</f>
        <v>1031329.0700000001</v>
      </c>
    </row>
    <row r="68" spans="1:9" ht="15" customHeight="1" x14ac:dyDescent="0.25">
      <c r="A68" s="6"/>
      <c r="B68" s="3"/>
      <c r="C68" s="4"/>
      <c r="D68" s="6"/>
      <c r="E68" s="6"/>
      <c r="F68" s="6"/>
      <c r="G68" s="6"/>
      <c r="H68" s="6"/>
      <c r="I68" s="6"/>
    </row>
    <row r="69" spans="1:9" ht="33.75" customHeight="1" x14ac:dyDescent="0.35">
      <c r="A69" s="123" t="s">
        <v>0</v>
      </c>
      <c r="B69" s="123"/>
      <c r="C69" s="4"/>
      <c r="D69" s="6"/>
      <c r="E69" s="6"/>
      <c r="F69" s="6"/>
      <c r="G69" s="6"/>
      <c r="H69" s="6"/>
      <c r="I69" s="6"/>
    </row>
    <row r="70" spans="1:9" ht="63.75" customHeight="1" x14ac:dyDescent="0.25">
      <c r="A70" s="23" t="s">
        <v>1</v>
      </c>
      <c r="B70" s="23" t="s">
        <v>2</v>
      </c>
      <c r="C70" s="23" t="s">
        <v>249</v>
      </c>
      <c r="D70" s="24" t="s">
        <v>244</v>
      </c>
      <c r="E70" s="23" t="s">
        <v>245</v>
      </c>
      <c r="F70" s="23" t="s">
        <v>247</v>
      </c>
      <c r="G70" s="23" t="s">
        <v>172</v>
      </c>
      <c r="H70" s="23" t="s">
        <v>195</v>
      </c>
      <c r="I70" s="82" t="s">
        <v>246</v>
      </c>
    </row>
    <row r="71" spans="1:9" ht="28.5" customHeight="1" x14ac:dyDescent="0.25">
      <c r="A71" s="47"/>
      <c r="B71" s="44" t="s">
        <v>3</v>
      </c>
      <c r="C71" s="45">
        <f>SUM(C72:C74)</f>
        <v>65922.62</v>
      </c>
      <c r="D71" s="45">
        <f t="shared" ref="D71:F71" si="27">SUM(D72:D74)</f>
        <v>66898</v>
      </c>
      <c r="E71" s="45">
        <f t="shared" si="27"/>
        <v>67784</v>
      </c>
      <c r="F71" s="45">
        <f t="shared" si="27"/>
        <v>67784</v>
      </c>
      <c r="G71" s="45">
        <f t="shared" ref="G71" si="28">SUM(G72:G74)</f>
        <v>70495</v>
      </c>
      <c r="H71" s="45">
        <f>SUM(H72:H74)</f>
        <v>70495</v>
      </c>
      <c r="I71" s="45">
        <f t="shared" ref="I71" si="29">SUM(I72:I74)</f>
        <v>70495</v>
      </c>
    </row>
    <row r="72" spans="1:9" ht="15" customHeight="1" x14ac:dyDescent="0.25">
      <c r="A72" s="27">
        <v>611</v>
      </c>
      <c r="B72" s="27" t="s">
        <v>4</v>
      </c>
      <c r="C72" s="33">
        <v>52801.38</v>
      </c>
      <c r="D72" s="33">
        <v>52948</v>
      </c>
      <c r="E72" s="33">
        <v>53489</v>
      </c>
      <c r="F72" s="33">
        <v>53489</v>
      </c>
      <c r="G72" s="33">
        <v>55629</v>
      </c>
      <c r="H72" s="33">
        <v>55629</v>
      </c>
      <c r="I72" s="33">
        <v>55629</v>
      </c>
    </row>
    <row r="73" spans="1:9" ht="15" customHeight="1" x14ac:dyDescent="0.25">
      <c r="A73" s="27">
        <v>612</v>
      </c>
      <c r="B73" s="27" t="s">
        <v>5</v>
      </c>
      <c r="C73" s="33">
        <v>8062.58</v>
      </c>
      <c r="D73" s="33">
        <v>8170</v>
      </c>
      <c r="E73" s="33">
        <v>8989</v>
      </c>
      <c r="F73" s="33">
        <v>8989</v>
      </c>
      <c r="G73" s="33">
        <v>9348</v>
      </c>
      <c r="H73" s="33">
        <v>9348</v>
      </c>
      <c r="I73" s="33">
        <v>9348</v>
      </c>
    </row>
    <row r="74" spans="1:9" ht="15" customHeight="1" x14ac:dyDescent="0.25">
      <c r="A74" s="27">
        <v>614</v>
      </c>
      <c r="B74" s="27" t="s">
        <v>6</v>
      </c>
      <c r="C74" s="33">
        <v>5058.66</v>
      </c>
      <c r="D74" s="33">
        <v>5780</v>
      </c>
      <c r="E74" s="33">
        <v>5306</v>
      </c>
      <c r="F74" s="33">
        <v>5306</v>
      </c>
      <c r="G74" s="33">
        <v>5518</v>
      </c>
      <c r="H74" s="33">
        <v>5518</v>
      </c>
      <c r="I74" s="33">
        <v>5518</v>
      </c>
    </row>
    <row r="75" spans="1:9" ht="33" customHeight="1" x14ac:dyDescent="0.25">
      <c r="A75" s="44">
        <v>620</v>
      </c>
      <c r="B75" s="44" t="s">
        <v>7</v>
      </c>
      <c r="C75" s="45">
        <f>SUM(C76:C84)</f>
        <v>26857.38</v>
      </c>
      <c r="D75" s="45">
        <f t="shared" ref="D75:I75" si="30">SUM(D76:D84)</f>
        <v>26011.760000000002</v>
      </c>
      <c r="E75" s="45">
        <f t="shared" si="30"/>
        <v>25284</v>
      </c>
      <c r="F75" s="45">
        <f t="shared" si="30"/>
        <v>25126</v>
      </c>
      <c r="G75" s="45">
        <f t="shared" si="30"/>
        <v>26043</v>
      </c>
      <c r="H75" s="45">
        <f t="shared" si="30"/>
        <v>26043</v>
      </c>
      <c r="I75" s="45">
        <f t="shared" si="30"/>
        <v>26043</v>
      </c>
    </row>
    <row r="76" spans="1:9" ht="15" customHeight="1" x14ac:dyDescent="0.25">
      <c r="A76" s="27">
        <v>621</v>
      </c>
      <c r="B76" s="27" t="s">
        <v>8</v>
      </c>
      <c r="C76" s="33">
        <v>7487</v>
      </c>
      <c r="D76" s="33">
        <v>6937</v>
      </c>
      <c r="E76" s="33">
        <v>6778</v>
      </c>
      <c r="F76" s="33">
        <v>6778</v>
      </c>
      <c r="G76" s="33">
        <v>7049</v>
      </c>
      <c r="H76" s="33">
        <v>7049</v>
      </c>
      <c r="I76" s="33">
        <v>7049</v>
      </c>
    </row>
    <row r="77" spans="1:9" ht="15" customHeight="1" x14ac:dyDescent="0.25">
      <c r="A77" s="27">
        <v>623</v>
      </c>
      <c r="B77" s="27" t="s">
        <v>216</v>
      </c>
      <c r="C77" s="33">
        <v>33.409999999999997</v>
      </c>
      <c r="D77" s="33">
        <v>76</v>
      </c>
      <c r="E77" s="33">
        <v>240</v>
      </c>
      <c r="F77" s="33">
        <v>82</v>
      </c>
      <c r="G77" s="33"/>
      <c r="H77" s="33"/>
      <c r="I77" s="33"/>
    </row>
    <row r="78" spans="1:9" ht="15" customHeight="1" x14ac:dyDescent="0.25">
      <c r="A78" s="27">
        <v>625001</v>
      </c>
      <c r="B78" s="27" t="s">
        <v>9</v>
      </c>
      <c r="C78" s="33">
        <v>928</v>
      </c>
      <c r="D78" s="33">
        <v>928</v>
      </c>
      <c r="E78" s="33">
        <v>948</v>
      </c>
      <c r="F78" s="33">
        <v>948</v>
      </c>
      <c r="G78" s="33">
        <v>986</v>
      </c>
      <c r="H78" s="33">
        <v>986</v>
      </c>
      <c r="I78" s="33">
        <v>986</v>
      </c>
    </row>
    <row r="79" spans="1:9" ht="15" customHeight="1" x14ac:dyDescent="0.25">
      <c r="A79" s="27">
        <v>625002</v>
      </c>
      <c r="B79" s="27" t="s">
        <v>10</v>
      </c>
      <c r="C79" s="33">
        <v>10467.07</v>
      </c>
      <c r="D79" s="33">
        <v>10287</v>
      </c>
      <c r="E79" s="33">
        <v>9490</v>
      </c>
      <c r="F79" s="33">
        <v>9490</v>
      </c>
      <c r="G79" s="33">
        <v>9869</v>
      </c>
      <c r="H79" s="33">
        <v>9869</v>
      </c>
      <c r="I79" s="33">
        <v>9869</v>
      </c>
    </row>
    <row r="80" spans="1:9" ht="15" customHeight="1" x14ac:dyDescent="0.25">
      <c r="A80" s="27">
        <v>625003</v>
      </c>
      <c r="B80" s="27" t="s">
        <v>11</v>
      </c>
      <c r="C80" s="33">
        <v>591.6</v>
      </c>
      <c r="D80" s="33">
        <v>584</v>
      </c>
      <c r="E80" s="33">
        <v>542</v>
      </c>
      <c r="F80" s="33">
        <v>542</v>
      </c>
      <c r="G80" s="33">
        <v>563</v>
      </c>
      <c r="H80" s="33">
        <v>563</v>
      </c>
      <c r="I80" s="33">
        <v>563</v>
      </c>
    </row>
    <row r="81" spans="1:9" ht="15" customHeight="1" x14ac:dyDescent="0.25">
      <c r="A81" s="27">
        <v>625004</v>
      </c>
      <c r="B81" s="27" t="s">
        <v>12</v>
      </c>
      <c r="C81" s="33">
        <v>2087.5700000000002</v>
      </c>
      <c r="D81" s="33">
        <v>2076.7600000000002</v>
      </c>
      <c r="E81" s="33">
        <v>2033</v>
      </c>
      <c r="F81" s="33">
        <v>2033</v>
      </c>
      <c r="G81" s="33">
        <v>2114</v>
      </c>
      <c r="H81" s="33">
        <v>2114</v>
      </c>
      <c r="I81" s="33">
        <v>2114</v>
      </c>
    </row>
    <row r="82" spans="1:9" ht="15" customHeight="1" x14ac:dyDescent="0.25">
      <c r="A82" s="27">
        <v>625005</v>
      </c>
      <c r="B82" s="27" t="s">
        <v>13</v>
      </c>
      <c r="C82" s="33">
        <v>636.5</v>
      </c>
      <c r="D82" s="33">
        <v>634</v>
      </c>
      <c r="E82" s="33">
        <v>677</v>
      </c>
      <c r="F82" s="33">
        <v>677</v>
      </c>
      <c r="G82" s="33">
        <v>705</v>
      </c>
      <c r="H82" s="33">
        <v>705</v>
      </c>
      <c r="I82" s="33">
        <v>705</v>
      </c>
    </row>
    <row r="83" spans="1:9" ht="15" customHeight="1" x14ac:dyDescent="0.25">
      <c r="A83" s="27">
        <v>625007</v>
      </c>
      <c r="B83" s="27" t="s">
        <v>14</v>
      </c>
      <c r="C83" s="33">
        <v>3550.42</v>
      </c>
      <c r="D83" s="33">
        <v>3474</v>
      </c>
      <c r="E83" s="33">
        <v>3220</v>
      </c>
      <c r="F83" s="33">
        <v>3220</v>
      </c>
      <c r="G83" s="33">
        <v>3348</v>
      </c>
      <c r="H83" s="33">
        <v>3348</v>
      </c>
      <c r="I83" s="33">
        <v>3348</v>
      </c>
    </row>
    <row r="84" spans="1:9" ht="15" customHeight="1" x14ac:dyDescent="0.25">
      <c r="A84" s="27">
        <v>627</v>
      </c>
      <c r="B84" s="27" t="s">
        <v>15</v>
      </c>
      <c r="C84" s="33">
        <v>1075.81</v>
      </c>
      <c r="D84" s="33">
        <v>1015</v>
      </c>
      <c r="E84" s="33">
        <v>1356</v>
      </c>
      <c r="F84" s="33">
        <v>1356</v>
      </c>
      <c r="G84" s="33">
        <v>1409</v>
      </c>
      <c r="H84" s="33">
        <v>1409</v>
      </c>
      <c r="I84" s="33">
        <v>1409</v>
      </c>
    </row>
    <row r="85" spans="1:9" ht="35.25" customHeight="1" x14ac:dyDescent="0.25">
      <c r="A85" s="44">
        <v>630</v>
      </c>
      <c r="B85" s="44" t="s">
        <v>16</v>
      </c>
      <c r="C85" s="48">
        <f t="shared" ref="C85:I85" si="31">SUM(C86:C115)</f>
        <v>38963.4</v>
      </c>
      <c r="D85" s="45">
        <f t="shared" si="31"/>
        <v>40363</v>
      </c>
      <c r="E85" s="45">
        <f>SUM(E86:E115)</f>
        <v>53626</v>
      </c>
      <c r="F85" s="45">
        <f>SUM(F86:F115)</f>
        <v>46215</v>
      </c>
      <c r="G85" s="45">
        <f t="shared" si="31"/>
        <v>42286</v>
      </c>
      <c r="H85" s="45">
        <f t="shared" si="31"/>
        <v>42124</v>
      </c>
      <c r="I85" s="45">
        <f t="shared" si="31"/>
        <v>42124</v>
      </c>
    </row>
    <row r="86" spans="1:9" ht="15" customHeight="1" x14ac:dyDescent="0.25">
      <c r="A86" s="27">
        <v>631001</v>
      </c>
      <c r="B86" s="27" t="s">
        <v>17</v>
      </c>
      <c r="C86" s="29">
        <v>171.51</v>
      </c>
      <c r="D86" s="33">
        <v>200</v>
      </c>
      <c r="E86" s="33">
        <v>200</v>
      </c>
      <c r="F86" s="33">
        <v>200</v>
      </c>
      <c r="G86" s="33">
        <v>200</v>
      </c>
      <c r="H86" s="33">
        <v>200</v>
      </c>
      <c r="I86" s="33">
        <v>200</v>
      </c>
    </row>
    <row r="87" spans="1:9" ht="15" customHeight="1" x14ac:dyDescent="0.25">
      <c r="A87" s="27">
        <v>632001</v>
      </c>
      <c r="B87" s="27" t="s">
        <v>18</v>
      </c>
      <c r="C87" s="28">
        <v>4801.1000000000004</v>
      </c>
      <c r="D87" s="33">
        <v>4147</v>
      </c>
      <c r="E87" s="33">
        <v>4100</v>
      </c>
      <c r="F87" s="33">
        <v>4100</v>
      </c>
      <c r="G87" s="33">
        <v>4100</v>
      </c>
      <c r="H87" s="33">
        <v>4100</v>
      </c>
      <c r="I87" s="33">
        <v>4100</v>
      </c>
    </row>
    <row r="88" spans="1:9" ht="15" customHeight="1" x14ac:dyDescent="0.25">
      <c r="A88" s="27">
        <v>632002</v>
      </c>
      <c r="B88" s="27" t="s">
        <v>19</v>
      </c>
      <c r="C88" s="28">
        <v>3828.49</v>
      </c>
      <c r="D88" s="33">
        <v>2511</v>
      </c>
      <c r="E88" s="33">
        <v>710</v>
      </c>
      <c r="F88" s="33">
        <v>976</v>
      </c>
      <c r="G88" s="33">
        <v>976</v>
      </c>
      <c r="H88" s="33">
        <v>710</v>
      </c>
      <c r="I88" s="33">
        <v>710</v>
      </c>
    </row>
    <row r="89" spans="1:9" ht="15" customHeight="1" x14ac:dyDescent="0.25">
      <c r="A89" s="27">
        <v>632003</v>
      </c>
      <c r="B89" s="27" t="s">
        <v>20</v>
      </c>
      <c r="C89" s="28">
        <v>3800</v>
      </c>
      <c r="D89" s="33">
        <v>3800</v>
      </c>
      <c r="E89" s="33">
        <v>3800</v>
      </c>
      <c r="F89" s="33">
        <v>3800</v>
      </c>
      <c r="G89" s="33">
        <v>3800</v>
      </c>
      <c r="H89" s="33">
        <v>3800</v>
      </c>
      <c r="I89" s="33">
        <v>3800</v>
      </c>
    </row>
    <row r="90" spans="1:9" ht="15" customHeight="1" x14ac:dyDescent="0.25">
      <c r="A90" s="27">
        <v>633002</v>
      </c>
      <c r="B90" s="27" t="s">
        <v>22</v>
      </c>
      <c r="C90" s="28">
        <v>935</v>
      </c>
      <c r="D90" s="33">
        <v>250</v>
      </c>
      <c r="E90" s="33">
        <v>2000</v>
      </c>
      <c r="F90" s="33">
        <v>2100</v>
      </c>
      <c r="G90" s="33">
        <v>1000</v>
      </c>
      <c r="H90" s="33">
        <v>250</v>
      </c>
      <c r="I90" s="33">
        <v>250</v>
      </c>
    </row>
    <row r="91" spans="1:9" ht="15" customHeight="1" x14ac:dyDescent="0.25">
      <c r="A91" s="27">
        <v>633006</v>
      </c>
      <c r="B91" s="27" t="s">
        <v>23</v>
      </c>
      <c r="C91" s="28">
        <v>3985.54</v>
      </c>
      <c r="D91" s="33">
        <v>3468.46</v>
      </c>
      <c r="E91" s="33">
        <v>3500</v>
      </c>
      <c r="F91" s="33">
        <v>3500</v>
      </c>
      <c r="G91" s="33">
        <v>3000</v>
      </c>
      <c r="H91" s="33">
        <v>3500</v>
      </c>
      <c r="I91" s="33">
        <v>3500</v>
      </c>
    </row>
    <row r="92" spans="1:9" ht="15" customHeight="1" x14ac:dyDescent="0.25">
      <c r="A92" s="27">
        <v>633011</v>
      </c>
      <c r="B92" s="27" t="s">
        <v>263</v>
      </c>
      <c r="C92" s="28">
        <v>238.6</v>
      </c>
      <c r="D92" s="33">
        <v>338</v>
      </c>
      <c r="E92" s="33">
        <v>150</v>
      </c>
      <c r="F92" s="33">
        <v>240</v>
      </c>
      <c r="G92" s="33">
        <v>240</v>
      </c>
      <c r="H92" s="33">
        <v>240</v>
      </c>
      <c r="I92" s="33">
        <v>240</v>
      </c>
    </row>
    <row r="93" spans="1:9" ht="15" customHeight="1" x14ac:dyDescent="0.25">
      <c r="A93" s="27">
        <v>633009</v>
      </c>
      <c r="B93" s="27" t="s">
        <v>24</v>
      </c>
      <c r="C93" s="28">
        <v>284.83999999999997</v>
      </c>
      <c r="D93" s="33">
        <v>884.54</v>
      </c>
      <c r="E93" s="33">
        <v>204</v>
      </c>
      <c r="F93" s="33">
        <v>764</v>
      </c>
      <c r="G93" s="33">
        <v>250</v>
      </c>
      <c r="H93" s="33">
        <v>204</v>
      </c>
      <c r="I93" s="33">
        <v>204</v>
      </c>
    </row>
    <row r="94" spans="1:9" ht="15" customHeight="1" x14ac:dyDescent="0.25">
      <c r="A94" s="27">
        <v>633013</v>
      </c>
      <c r="B94" s="27" t="s">
        <v>26</v>
      </c>
      <c r="C94" s="28">
        <v>522.85</v>
      </c>
      <c r="D94" s="33">
        <v>250</v>
      </c>
      <c r="E94" s="33">
        <v>250</v>
      </c>
      <c r="F94" s="33">
        <v>250</v>
      </c>
      <c r="G94" s="33">
        <v>0</v>
      </c>
      <c r="H94" s="33">
        <v>0</v>
      </c>
      <c r="I94" s="33">
        <v>0</v>
      </c>
    </row>
    <row r="95" spans="1:9" ht="15" customHeight="1" x14ac:dyDescent="0.25">
      <c r="A95" s="27">
        <v>633016</v>
      </c>
      <c r="B95" s="27" t="s">
        <v>27</v>
      </c>
      <c r="C95" s="28">
        <v>932.76</v>
      </c>
      <c r="D95" s="33">
        <v>2000</v>
      </c>
      <c r="E95" s="33">
        <v>1500</v>
      </c>
      <c r="F95" s="33">
        <v>1500</v>
      </c>
      <c r="G95" s="33">
        <v>1500</v>
      </c>
      <c r="H95" s="33">
        <v>1500</v>
      </c>
      <c r="I95" s="33">
        <v>1500</v>
      </c>
    </row>
    <row r="96" spans="1:9" ht="15" customHeight="1" x14ac:dyDescent="0.25">
      <c r="A96" s="27">
        <v>634001</v>
      </c>
      <c r="B96" s="27" t="s">
        <v>28</v>
      </c>
      <c r="C96" s="28">
        <v>1016.64</v>
      </c>
      <c r="D96" s="33">
        <v>1500</v>
      </c>
      <c r="E96" s="33">
        <v>1500</v>
      </c>
      <c r="F96" s="33">
        <v>1500</v>
      </c>
      <c r="G96" s="33">
        <v>1500</v>
      </c>
      <c r="H96" s="33">
        <v>1500</v>
      </c>
      <c r="I96" s="33">
        <v>1500</v>
      </c>
    </row>
    <row r="97" spans="1:9" ht="15" customHeight="1" x14ac:dyDescent="0.25">
      <c r="A97" s="27">
        <v>634002</v>
      </c>
      <c r="B97" s="27" t="s">
        <v>29</v>
      </c>
      <c r="C97" s="33">
        <v>1031.6199999999999</v>
      </c>
      <c r="D97" s="33">
        <v>400</v>
      </c>
      <c r="E97" s="33">
        <v>400</v>
      </c>
      <c r="F97" s="33">
        <v>400</v>
      </c>
      <c r="G97" s="33">
        <v>250</v>
      </c>
      <c r="H97" s="33">
        <v>250</v>
      </c>
      <c r="I97" s="33">
        <v>250</v>
      </c>
    </row>
    <row r="98" spans="1:9" ht="15" customHeight="1" x14ac:dyDescent="0.25">
      <c r="A98" s="27">
        <v>634003</v>
      </c>
      <c r="B98" s="27" t="s">
        <v>30</v>
      </c>
      <c r="C98" s="28">
        <v>450</v>
      </c>
      <c r="D98" s="33">
        <v>450</v>
      </c>
      <c r="E98" s="33">
        <v>450</v>
      </c>
      <c r="F98" s="33">
        <v>450</v>
      </c>
      <c r="G98" s="33">
        <v>450</v>
      </c>
      <c r="H98" s="33">
        <v>450</v>
      </c>
      <c r="I98" s="33">
        <v>450</v>
      </c>
    </row>
    <row r="99" spans="1:9" ht="15" customHeight="1" x14ac:dyDescent="0.25">
      <c r="A99" s="27">
        <v>634005</v>
      </c>
      <c r="B99" s="27" t="s">
        <v>31</v>
      </c>
      <c r="C99" s="28">
        <v>166</v>
      </c>
      <c r="D99" s="33">
        <v>50</v>
      </c>
      <c r="E99" s="33">
        <v>50</v>
      </c>
      <c r="F99" s="33">
        <v>50</v>
      </c>
      <c r="G99" s="33">
        <v>50</v>
      </c>
      <c r="H99" s="33">
        <v>50</v>
      </c>
      <c r="I99" s="33">
        <v>50</v>
      </c>
    </row>
    <row r="100" spans="1:9" ht="15" customHeight="1" x14ac:dyDescent="0.25">
      <c r="A100" s="27">
        <v>635002</v>
      </c>
      <c r="B100" s="27" t="s">
        <v>32</v>
      </c>
      <c r="C100" s="28">
        <v>515</v>
      </c>
      <c r="D100" s="33">
        <v>50</v>
      </c>
      <c r="E100" s="33">
        <v>200</v>
      </c>
      <c r="F100" s="33">
        <v>200</v>
      </c>
      <c r="G100" s="33">
        <v>200</v>
      </c>
      <c r="H100" s="33">
        <v>200</v>
      </c>
      <c r="I100" s="33">
        <v>200</v>
      </c>
    </row>
    <row r="101" spans="1:9" ht="15" customHeight="1" x14ac:dyDescent="0.25">
      <c r="A101" s="27">
        <v>635009</v>
      </c>
      <c r="B101" s="27" t="s">
        <v>200</v>
      </c>
      <c r="C101" s="28">
        <v>0</v>
      </c>
      <c r="D101" s="33">
        <v>600</v>
      </c>
      <c r="E101" s="33">
        <v>450</v>
      </c>
      <c r="F101" s="33">
        <v>900</v>
      </c>
      <c r="G101" s="33">
        <v>900</v>
      </c>
      <c r="H101" s="33">
        <v>900</v>
      </c>
      <c r="I101" s="33">
        <v>900</v>
      </c>
    </row>
    <row r="102" spans="1:9" ht="15" customHeight="1" x14ac:dyDescent="0.25">
      <c r="A102" s="27">
        <v>637001</v>
      </c>
      <c r="B102" s="27" t="s">
        <v>34</v>
      </c>
      <c r="C102" s="28">
        <v>361.4</v>
      </c>
      <c r="D102" s="33">
        <v>600</v>
      </c>
      <c r="E102" s="33">
        <v>600</v>
      </c>
      <c r="F102" s="33">
        <v>620</v>
      </c>
      <c r="G102" s="33">
        <v>600</v>
      </c>
      <c r="H102" s="33">
        <v>600</v>
      </c>
      <c r="I102" s="33">
        <v>600</v>
      </c>
    </row>
    <row r="103" spans="1:9" ht="15" customHeight="1" x14ac:dyDescent="0.25">
      <c r="A103" s="27">
        <v>637002</v>
      </c>
      <c r="B103" s="27" t="s">
        <v>267</v>
      </c>
      <c r="C103" s="28">
        <v>0</v>
      </c>
      <c r="D103" s="33">
        <v>350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</row>
    <row r="104" spans="1:9" ht="15" customHeight="1" x14ac:dyDescent="0.25">
      <c r="A104" s="27">
        <v>637003</v>
      </c>
      <c r="B104" s="27" t="s">
        <v>35</v>
      </c>
      <c r="C104" s="33">
        <v>300</v>
      </c>
      <c r="D104" s="33">
        <v>300</v>
      </c>
      <c r="E104" s="33">
        <v>300</v>
      </c>
      <c r="F104" s="33">
        <v>100</v>
      </c>
      <c r="G104" s="33">
        <v>200</v>
      </c>
      <c r="H104" s="33">
        <v>100</v>
      </c>
      <c r="I104" s="33">
        <v>100</v>
      </c>
    </row>
    <row r="105" spans="1:9" ht="15" customHeight="1" x14ac:dyDescent="0.25">
      <c r="A105" s="27">
        <v>637004</v>
      </c>
      <c r="B105" s="27" t="s">
        <v>36</v>
      </c>
      <c r="C105" s="28">
        <v>1700</v>
      </c>
      <c r="D105" s="33">
        <v>2500</v>
      </c>
      <c r="E105" s="33">
        <v>1700</v>
      </c>
      <c r="F105" s="33">
        <v>1700</v>
      </c>
      <c r="G105" s="33">
        <v>1700</v>
      </c>
      <c r="H105" s="33">
        <v>1700</v>
      </c>
      <c r="I105" s="33">
        <v>1700</v>
      </c>
    </row>
    <row r="106" spans="1:9" ht="15" customHeight="1" x14ac:dyDescent="0.25">
      <c r="A106" s="27">
        <v>637005</v>
      </c>
      <c r="B106" s="27" t="s">
        <v>37</v>
      </c>
      <c r="C106" s="28">
        <v>1060.9000000000001</v>
      </c>
      <c r="D106" s="33">
        <v>3000</v>
      </c>
      <c r="E106" s="33">
        <v>4500</v>
      </c>
      <c r="F106" s="33">
        <v>6700</v>
      </c>
      <c r="G106" s="33">
        <v>6000</v>
      </c>
      <c r="H106" s="33">
        <v>6500</v>
      </c>
      <c r="I106" s="33">
        <v>6500</v>
      </c>
    </row>
    <row r="107" spans="1:9" ht="15" customHeight="1" x14ac:dyDescent="0.25">
      <c r="A107" s="27">
        <v>637006</v>
      </c>
      <c r="B107" s="27" t="s">
        <v>259</v>
      </c>
      <c r="C107" s="28">
        <v>0</v>
      </c>
      <c r="D107" s="33">
        <v>0</v>
      </c>
      <c r="E107" s="33">
        <v>0</v>
      </c>
      <c r="F107" s="33">
        <v>30</v>
      </c>
      <c r="G107" s="33">
        <v>0</v>
      </c>
      <c r="H107" s="33">
        <v>0</v>
      </c>
      <c r="I107" s="33">
        <v>0</v>
      </c>
    </row>
    <row r="108" spans="1:9" ht="15" customHeight="1" x14ac:dyDescent="0.25">
      <c r="A108" s="27">
        <v>637011</v>
      </c>
      <c r="B108" s="27" t="s">
        <v>260</v>
      </c>
      <c r="C108" s="28">
        <v>0</v>
      </c>
      <c r="D108" s="33">
        <v>660</v>
      </c>
      <c r="E108" s="33">
        <v>15000</v>
      </c>
      <c r="F108" s="33">
        <v>1800</v>
      </c>
      <c r="G108" s="33">
        <v>2000</v>
      </c>
      <c r="H108" s="33">
        <v>2000</v>
      </c>
      <c r="I108" s="33">
        <v>2000</v>
      </c>
    </row>
    <row r="109" spans="1:9" ht="15" customHeight="1" x14ac:dyDescent="0.25">
      <c r="A109" s="27">
        <v>637012</v>
      </c>
      <c r="B109" s="27" t="s">
        <v>38</v>
      </c>
      <c r="C109" s="28">
        <v>1300</v>
      </c>
      <c r="D109" s="33">
        <v>1300</v>
      </c>
      <c r="E109" s="33">
        <v>1300</v>
      </c>
      <c r="F109" s="33">
        <v>1300</v>
      </c>
      <c r="G109" s="33">
        <v>1000</v>
      </c>
      <c r="H109" s="33">
        <v>1000</v>
      </c>
      <c r="I109" s="33">
        <v>1000</v>
      </c>
    </row>
    <row r="110" spans="1:9" ht="15" customHeight="1" x14ac:dyDescent="0.25">
      <c r="A110" s="27">
        <v>637014</v>
      </c>
      <c r="B110" s="27" t="s">
        <v>39</v>
      </c>
      <c r="C110" s="28">
        <v>3177</v>
      </c>
      <c r="D110" s="33">
        <v>2500</v>
      </c>
      <c r="E110" s="33">
        <v>2500</v>
      </c>
      <c r="F110" s="33">
        <v>2500</v>
      </c>
      <c r="G110" s="33">
        <v>2500</v>
      </c>
      <c r="H110" s="33">
        <v>2500</v>
      </c>
      <c r="I110" s="33">
        <v>2500</v>
      </c>
    </row>
    <row r="111" spans="1:9" ht="15" customHeight="1" x14ac:dyDescent="0.25">
      <c r="A111" s="27">
        <v>637015</v>
      </c>
      <c r="B111" s="27" t="s">
        <v>40</v>
      </c>
      <c r="C111" s="28">
        <v>74.22</v>
      </c>
      <c r="D111" s="33">
        <v>74</v>
      </c>
      <c r="E111" s="33">
        <v>74</v>
      </c>
      <c r="F111" s="33">
        <v>121</v>
      </c>
      <c r="G111" s="33">
        <v>121</v>
      </c>
      <c r="H111" s="33">
        <v>121</v>
      </c>
      <c r="I111" s="33">
        <v>121</v>
      </c>
    </row>
    <row r="112" spans="1:9" ht="15" customHeight="1" x14ac:dyDescent="0.25">
      <c r="A112" s="27">
        <v>637016</v>
      </c>
      <c r="B112" s="27" t="s">
        <v>41</v>
      </c>
      <c r="C112" s="28">
        <v>750</v>
      </c>
      <c r="D112" s="33">
        <v>772</v>
      </c>
      <c r="E112" s="33">
        <v>750</v>
      </c>
      <c r="F112" s="33">
        <v>750</v>
      </c>
      <c r="G112" s="33">
        <v>750</v>
      </c>
      <c r="H112" s="33">
        <v>750</v>
      </c>
      <c r="I112" s="33">
        <v>750</v>
      </c>
    </row>
    <row r="113" spans="1:9" ht="15" customHeight="1" x14ac:dyDescent="0.25">
      <c r="A113" s="27">
        <v>637023</v>
      </c>
      <c r="B113" s="27" t="s">
        <v>42</v>
      </c>
      <c r="C113" s="28">
        <v>196</v>
      </c>
      <c r="D113" s="33">
        <v>164</v>
      </c>
      <c r="E113" s="33">
        <v>200</v>
      </c>
      <c r="F113" s="33">
        <v>350</v>
      </c>
      <c r="G113" s="33">
        <v>200</v>
      </c>
      <c r="H113" s="33">
        <v>200</v>
      </c>
      <c r="I113" s="33">
        <v>200</v>
      </c>
    </row>
    <row r="114" spans="1:9" ht="15" customHeight="1" x14ac:dyDescent="0.25">
      <c r="A114" s="27">
        <v>637026</v>
      </c>
      <c r="B114" s="27" t="s">
        <v>43</v>
      </c>
      <c r="C114" s="28">
        <v>5394.5</v>
      </c>
      <c r="D114" s="33">
        <v>5576</v>
      </c>
      <c r="E114" s="33">
        <v>5576</v>
      </c>
      <c r="F114" s="33">
        <v>5576</v>
      </c>
      <c r="G114" s="33">
        <v>5799</v>
      </c>
      <c r="H114" s="33">
        <v>5799</v>
      </c>
      <c r="I114" s="33">
        <v>5799</v>
      </c>
    </row>
    <row r="115" spans="1:9" ht="15" customHeight="1" x14ac:dyDescent="0.25">
      <c r="A115" s="27">
        <v>637027</v>
      </c>
      <c r="B115" s="27" t="s">
        <v>44</v>
      </c>
      <c r="C115" s="28">
        <v>1969.43</v>
      </c>
      <c r="D115" s="33">
        <v>1668</v>
      </c>
      <c r="E115" s="33">
        <v>1662</v>
      </c>
      <c r="F115" s="33">
        <v>3738</v>
      </c>
      <c r="G115" s="33">
        <v>3000</v>
      </c>
      <c r="H115" s="33">
        <v>3000</v>
      </c>
      <c r="I115" s="33">
        <v>3000</v>
      </c>
    </row>
    <row r="116" spans="1:9" ht="26.25" customHeight="1" x14ac:dyDescent="0.25">
      <c r="A116" s="44">
        <v>640</v>
      </c>
      <c r="B116" s="44" t="s">
        <v>45</v>
      </c>
      <c r="C116" s="45">
        <f t="shared" ref="C116:I116" si="32">SUM(C117:C120)</f>
        <v>50047.6</v>
      </c>
      <c r="D116" s="45">
        <f t="shared" si="32"/>
        <v>50481</v>
      </c>
      <c r="E116" s="45">
        <f t="shared" si="32"/>
        <v>52500</v>
      </c>
      <c r="F116" s="45">
        <f t="shared" si="32"/>
        <v>64200</v>
      </c>
      <c r="G116" s="45">
        <f t="shared" si="32"/>
        <v>82520</v>
      </c>
      <c r="H116" s="45">
        <f t="shared" si="32"/>
        <v>82520</v>
      </c>
      <c r="I116" s="45">
        <f t="shared" si="32"/>
        <v>82520</v>
      </c>
    </row>
    <row r="117" spans="1:9" ht="15" customHeight="1" x14ac:dyDescent="0.25">
      <c r="A117" s="95">
        <v>642014</v>
      </c>
      <c r="B117" s="95" t="s">
        <v>250</v>
      </c>
      <c r="C117" s="56">
        <v>47.6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</row>
    <row r="118" spans="1:9" ht="15" customHeight="1" x14ac:dyDescent="0.25">
      <c r="A118" s="95">
        <v>642002</v>
      </c>
      <c r="B118" s="95" t="s">
        <v>269</v>
      </c>
      <c r="C118" s="56"/>
      <c r="D118" s="56">
        <v>250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</row>
    <row r="119" spans="1:9" ht="15" customHeight="1" x14ac:dyDescent="0.25">
      <c r="A119" s="95">
        <v>642015</v>
      </c>
      <c r="B119" s="95" t="s">
        <v>268</v>
      </c>
      <c r="C119" s="56"/>
      <c r="D119" s="56">
        <v>231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</row>
    <row r="120" spans="1:9" ht="15" customHeight="1" x14ac:dyDescent="0.25">
      <c r="A120" s="31">
        <v>644004</v>
      </c>
      <c r="B120" s="31" t="s">
        <v>46</v>
      </c>
      <c r="C120" s="33">
        <v>50000</v>
      </c>
      <c r="D120" s="33">
        <v>50000</v>
      </c>
      <c r="E120" s="33">
        <v>52500</v>
      </c>
      <c r="F120" s="33">
        <v>64200</v>
      </c>
      <c r="G120" s="33">
        <v>82520</v>
      </c>
      <c r="H120" s="33">
        <v>82520</v>
      </c>
      <c r="I120" s="33">
        <v>82520</v>
      </c>
    </row>
    <row r="121" spans="1:9" ht="41.25" customHeight="1" x14ac:dyDescent="0.25">
      <c r="A121" s="46" t="s">
        <v>47</v>
      </c>
      <c r="B121" s="44" t="s">
        <v>261</v>
      </c>
      <c r="C121" s="46">
        <f t="shared" ref="C121:I121" si="33">SUM(C122:C131)</f>
        <v>3511.21</v>
      </c>
      <c r="D121" s="46">
        <f t="shared" si="33"/>
        <v>458.15</v>
      </c>
      <c r="E121" s="46">
        <f t="shared" si="33"/>
        <v>0</v>
      </c>
      <c r="F121" s="46">
        <f t="shared" si="33"/>
        <v>793.07999999999993</v>
      </c>
      <c r="G121" s="46">
        <f t="shared" si="33"/>
        <v>0</v>
      </c>
      <c r="H121" s="46">
        <f t="shared" si="33"/>
        <v>0</v>
      </c>
      <c r="I121" s="46">
        <f t="shared" si="33"/>
        <v>0</v>
      </c>
    </row>
    <row r="122" spans="1:9" ht="15" customHeight="1" x14ac:dyDescent="0.25">
      <c r="A122" s="29">
        <v>614</v>
      </c>
      <c r="B122" s="27" t="s">
        <v>6</v>
      </c>
      <c r="C122" s="29">
        <v>200</v>
      </c>
      <c r="D122" s="29">
        <v>50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</row>
    <row r="123" spans="1:9" ht="15" customHeight="1" x14ac:dyDescent="0.25">
      <c r="A123" s="29">
        <v>621</v>
      </c>
      <c r="B123" s="27" t="s">
        <v>8</v>
      </c>
      <c r="C123" s="29">
        <v>246.41</v>
      </c>
      <c r="D123" s="29">
        <v>54.85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</row>
    <row r="124" spans="1:9" ht="15" customHeight="1" x14ac:dyDescent="0.25">
      <c r="A124" s="29">
        <v>623</v>
      </c>
      <c r="B124" s="27" t="s">
        <v>217</v>
      </c>
      <c r="C124" s="29">
        <v>20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</row>
    <row r="125" spans="1:9" ht="15" customHeight="1" x14ac:dyDescent="0.25">
      <c r="A125" s="29">
        <v>632001</v>
      </c>
      <c r="B125" s="27" t="s">
        <v>18</v>
      </c>
      <c r="C125" s="29">
        <v>90</v>
      </c>
      <c r="D125" s="29">
        <v>10</v>
      </c>
      <c r="E125" s="29">
        <v>0</v>
      </c>
      <c r="F125" s="29"/>
      <c r="G125" s="29">
        <v>0</v>
      </c>
      <c r="H125" s="29">
        <v>0</v>
      </c>
      <c r="I125" s="29">
        <v>0</v>
      </c>
    </row>
    <row r="126" spans="1:9" ht="15" customHeight="1" x14ac:dyDescent="0.25">
      <c r="A126" s="29">
        <v>632003</v>
      </c>
      <c r="B126" s="27" t="s">
        <v>49</v>
      </c>
      <c r="C126" s="29">
        <v>25</v>
      </c>
      <c r="D126" s="29">
        <v>5</v>
      </c>
      <c r="E126" s="29">
        <v>0</v>
      </c>
      <c r="F126" s="29">
        <v>5</v>
      </c>
      <c r="G126" s="29">
        <v>0</v>
      </c>
      <c r="H126" s="29">
        <v>0</v>
      </c>
      <c r="I126" s="29">
        <v>0</v>
      </c>
    </row>
    <row r="127" spans="1:9" ht="15" customHeight="1" x14ac:dyDescent="0.25">
      <c r="A127" s="29">
        <v>637026</v>
      </c>
      <c r="B127" s="27" t="s">
        <v>50</v>
      </c>
      <c r="C127" s="29">
        <v>2066</v>
      </c>
      <c r="D127" s="29">
        <v>199.3</v>
      </c>
      <c r="E127" s="29">
        <v>0</v>
      </c>
      <c r="F127" s="29">
        <v>497.28</v>
      </c>
      <c r="G127" s="29">
        <v>0</v>
      </c>
      <c r="H127" s="29">
        <v>0</v>
      </c>
      <c r="I127" s="29">
        <v>0</v>
      </c>
    </row>
    <row r="128" spans="1:9" ht="15" customHeight="1" x14ac:dyDescent="0.25">
      <c r="A128" s="29">
        <v>633006</v>
      </c>
      <c r="B128" s="27" t="s">
        <v>51</v>
      </c>
      <c r="C128" s="29">
        <v>40</v>
      </c>
      <c r="D128" s="29">
        <v>20</v>
      </c>
      <c r="E128" s="29">
        <v>0</v>
      </c>
      <c r="F128" s="29">
        <v>10</v>
      </c>
      <c r="G128" s="29">
        <v>0</v>
      </c>
      <c r="H128" s="29">
        <v>0</v>
      </c>
      <c r="I128" s="29">
        <v>0</v>
      </c>
    </row>
    <row r="129" spans="1:9" ht="15" customHeight="1" x14ac:dyDescent="0.25">
      <c r="A129" s="29">
        <v>634001</v>
      </c>
      <c r="B129" s="27" t="s">
        <v>52</v>
      </c>
      <c r="C129" s="29">
        <v>40</v>
      </c>
      <c r="D129" s="29">
        <v>10</v>
      </c>
      <c r="E129" s="29">
        <v>0</v>
      </c>
      <c r="F129" s="29">
        <v>10</v>
      </c>
      <c r="G129" s="29">
        <v>0</v>
      </c>
      <c r="H129" s="29">
        <v>0</v>
      </c>
      <c r="I129" s="29">
        <v>0</v>
      </c>
    </row>
    <row r="130" spans="1:9" ht="15" customHeight="1" x14ac:dyDescent="0.25">
      <c r="A130" s="29">
        <v>637014</v>
      </c>
      <c r="B130" s="27" t="s">
        <v>53</v>
      </c>
      <c r="C130" s="29">
        <v>583.79999999999995</v>
      </c>
      <c r="D130" s="29">
        <v>59</v>
      </c>
      <c r="E130" s="29">
        <v>0</v>
      </c>
      <c r="F130" s="29">
        <v>170.8</v>
      </c>
      <c r="G130" s="29">
        <v>0</v>
      </c>
      <c r="H130" s="29">
        <v>0</v>
      </c>
      <c r="I130" s="29">
        <v>0</v>
      </c>
    </row>
    <row r="131" spans="1:9" ht="15" customHeight="1" x14ac:dyDescent="0.25">
      <c r="A131" s="29">
        <v>637027</v>
      </c>
      <c r="B131" s="27" t="s">
        <v>54</v>
      </c>
      <c r="C131" s="29">
        <v>200</v>
      </c>
      <c r="D131" s="29">
        <v>50</v>
      </c>
      <c r="E131" s="29">
        <v>0</v>
      </c>
      <c r="F131" s="29">
        <v>100</v>
      </c>
      <c r="G131" s="29">
        <v>0</v>
      </c>
      <c r="H131" s="29">
        <v>0</v>
      </c>
      <c r="I131" s="29">
        <v>0</v>
      </c>
    </row>
    <row r="132" spans="1:9" ht="30.75" customHeight="1" x14ac:dyDescent="0.25">
      <c r="A132" s="46" t="s">
        <v>55</v>
      </c>
      <c r="B132" s="44" t="s">
        <v>56</v>
      </c>
      <c r="C132" s="48">
        <v>5512.3</v>
      </c>
      <c r="D132" s="49">
        <f>D133</f>
        <v>5159.3500000000004</v>
      </c>
      <c r="E132" s="48">
        <v>3000</v>
      </c>
      <c r="F132" s="48">
        <f>F133</f>
        <v>5159</v>
      </c>
      <c r="G132" s="48">
        <v>4020</v>
      </c>
      <c r="H132" s="48">
        <v>4020</v>
      </c>
      <c r="I132" s="48">
        <v>4020</v>
      </c>
    </row>
    <row r="133" spans="1:9" ht="15.75" x14ac:dyDescent="0.25">
      <c r="A133" s="27">
        <v>651003</v>
      </c>
      <c r="B133" s="27" t="s">
        <v>57</v>
      </c>
      <c r="C133" s="28">
        <v>5512.3</v>
      </c>
      <c r="D133" s="28">
        <v>5159.3500000000004</v>
      </c>
      <c r="E133" s="28">
        <v>3000</v>
      </c>
      <c r="F133" s="28">
        <v>5159</v>
      </c>
      <c r="G133" s="28">
        <v>4020</v>
      </c>
      <c r="H133" s="28">
        <v>4020</v>
      </c>
      <c r="I133" s="28">
        <v>4020</v>
      </c>
    </row>
    <row r="134" spans="1:9" ht="21.75" customHeight="1" x14ac:dyDescent="0.25">
      <c r="A134" s="47" t="s">
        <v>238</v>
      </c>
      <c r="B134" s="44" t="s">
        <v>58</v>
      </c>
      <c r="C134" s="49">
        <f t="shared" ref="C134" si="34">SUM(C135:C147)</f>
        <v>3732</v>
      </c>
      <c r="D134" s="49">
        <f>SUM(D135:D147)</f>
        <v>4177.3999999999996</v>
      </c>
      <c r="E134" s="49">
        <f>SUM(E135:E147)</f>
        <v>3132</v>
      </c>
      <c r="F134" s="49">
        <f>SUM(F135:F147)</f>
        <v>5329</v>
      </c>
      <c r="G134" s="49">
        <f>SUM(G135:G147)</f>
        <v>3177</v>
      </c>
      <c r="H134" s="49">
        <f t="shared" ref="H134:I134" si="35">SUM(H135:H147)</f>
        <v>3177</v>
      </c>
      <c r="I134" s="49">
        <f t="shared" si="35"/>
        <v>3177</v>
      </c>
    </row>
    <row r="135" spans="1:9" ht="15" customHeight="1" x14ac:dyDescent="0.25">
      <c r="A135" s="27">
        <v>633007</v>
      </c>
      <c r="B135" s="27" t="s">
        <v>59</v>
      </c>
      <c r="C135" s="28">
        <v>1339.06</v>
      </c>
      <c r="D135" s="28">
        <v>304</v>
      </c>
      <c r="E135" s="28">
        <v>456</v>
      </c>
      <c r="F135" s="28">
        <v>1265</v>
      </c>
      <c r="G135" s="28">
        <v>0</v>
      </c>
      <c r="H135" s="28">
        <v>0</v>
      </c>
      <c r="I135" s="28">
        <v>0</v>
      </c>
    </row>
    <row r="136" spans="1:9" ht="15" customHeight="1" x14ac:dyDescent="0.25">
      <c r="A136" s="27">
        <v>632003</v>
      </c>
      <c r="B136" s="27" t="s">
        <v>262</v>
      </c>
      <c r="C136" s="28"/>
      <c r="D136" s="28">
        <v>0</v>
      </c>
      <c r="E136" s="28">
        <v>0</v>
      </c>
      <c r="F136" s="28">
        <v>5</v>
      </c>
      <c r="G136" s="28">
        <v>5</v>
      </c>
      <c r="H136" s="28">
        <v>5</v>
      </c>
      <c r="I136" s="28">
        <v>5</v>
      </c>
    </row>
    <row r="137" spans="1:9" ht="15" customHeight="1" x14ac:dyDescent="0.25">
      <c r="A137" s="27">
        <v>633006</v>
      </c>
      <c r="B137" s="27" t="s">
        <v>51</v>
      </c>
      <c r="C137" s="28">
        <v>0</v>
      </c>
      <c r="D137" s="28">
        <v>477</v>
      </c>
      <c r="E137" s="28">
        <v>0</v>
      </c>
      <c r="F137" s="28">
        <v>241</v>
      </c>
      <c r="G137" s="28">
        <v>0</v>
      </c>
      <c r="H137" s="28">
        <v>0</v>
      </c>
      <c r="I137" s="28">
        <v>0</v>
      </c>
    </row>
    <row r="138" spans="1:9" ht="15" customHeight="1" x14ac:dyDescent="0.25">
      <c r="A138" s="27">
        <v>633011</v>
      </c>
      <c r="B138" s="27" t="s">
        <v>199</v>
      </c>
      <c r="C138" s="28"/>
      <c r="D138" s="28">
        <v>21</v>
      </c>
      <c r="E138" s="28"/>
      <c r="F138" s="28"/>
      <c r="G138" s="28"/>
      <c r="H138" s="28"/>
      <c r="I138" s="28"/>
    </row>
    <row r="139" spans="1:9" ht="15" customHeight="1" x14ac:dyDescent="0.25">
      <c r="A139" s="27">
        <v>634001</v>
      </c>
      <c r="B139" s="27" t="s">
        <v>233</v>
      </c>
      <c r="C139" s="28">
        <v>1060.6099999999999</v>
      </c>
      <c r="D139" s="28">
        <v>1154</v>
      </c>
      <c r="E139" s="28">
        <v>1130</v>
      </c>
      <c r="F139" s="28">
        <v>891</v>
      </c>
      <c r="G139" s="28">
        <v>1460</v>
      </c>
      <c r="H139" s="28">
        <v>1460</v>
      </c>
      <c r="I139" s="28">
        <v>1460</v>
      </c>
    </row>
    <row r="140" spans="1:9" ht="15" customHeight="1" x14ac:dyDescent="0.25">
      <c r="A140" s="27">
        <v>633010</v>
      </c>
      <c r="B140" s="27" t="s">
        <v>25</v>
      </c>
      <c r="C140" s="33">
        <v>100</v>
      </c>
      <c r="D140" s="33">
        <v>255.55</v>
      </c>
      <c r="E140" s="33">
        <v>0</v>
      </c>
      <c r="F140" s="33">
        <v>650</v>
      </c>
      <c r="G140" s="33">
        <v>0</v>
      </c>
      <c r="H140" s="33">
        <v>0</v>
      </c>
      <c r="I140" s="33">
        <v>0</v>
      </c>
    </row>
    <row r="141" spans="1:9" ht="15" customHeight="1" x14ac:dyDescent="0.25">
      <c r="A141" s="27">
        <v>634003</v>
      </c>
      <c r="B141" s="27" t="s">
        <v>60</v>
      </c>
      <c r="C141" s="33">
        <v>226</v>
      </c>
      <c r="D141" s="33">
        <v>148</v>
      </c>
      <c r="E141" s="33">
        <v>246</v>
      </c>
      <c r="F141" s="33">
        <v>443</v>
      </c>
      <c r="G141" s="33">
        <v>450</v>
      </c>
      <c r="H141" s="33">
        <v>450</v>
      </c>
      <c r="I141" s="33">
        <v>450</v>
      </c>
    </row>
    <row r="142" spans="1:9" ht="15" customHeight="1" x14ac:dyDescent="0.25">
      <c r="A142" s="27">
        <v>634002</v>
      </c>
      <c r="B142" s="27" t="s">
        <v>61</v>
      </c>
      <c r="C142" s="33">
        <v>54.15</v>
      </c>
      <c r="D142" s="33">
        <v>328</v>
      </c>
      <c r="E142" s="33">
        <v>200</v>
      </c>
      <c r="F142" s="33">
        <v>1011</v>
      </c>
      <c r="G142" s="33">
        <v>300</v>
      </c>
      <c r="H142" s="33">
        <v>300</v>
      </c>
      <c r="I142" s="33">
        <v>300</v>
      </c>
    </row>
    <row r="143" spans="1:9" ht="15" customHeight="1" x14ac:dyDescent="0.25">
      <c r="A143" s="41">
        <v>634005</v>
      </c>
      <c r="B143" s="42" t="s">
        <v>62</v>
      </c>
      <c r="C143" s="33">
        <v>80</v>
      </c>
      <c r="D143" s="33">
        <v>58.45</v>
      </c>
      <c r="E143" s="33">
        <v>70</v>
      </c>
      <c r="F143" s="33">
        <v>152</v>
      </c>
      <c r="G143" s="33">
        <v>160</v>
      </c>
      <c r="H143" s="33">
        <v>160</v>
      </c>
      <c r="I143" s="33">
        <v>160</v>
      </c>
    </row>
    <row r="144" spans="1:9" ht="15" customHeight="1" x14ac:dyDescent="0.25">
      <c r="A144" s="41">
        <v>635006</v>
      </c>
      <c r="B144" s="42" t="s">
        <v>270</v>
      </c>
      <c r="C144" s="33">
        <v>0</v>
      </c>
      <c r="D144" s="33">
        <v>672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</row>
    <row r="145" spans="1:9" ht="15" customHeight="1" x14ac:dyDescent="0.25">
      <c r="A145" s="41">
        <v>636002</v>
      </c>
      <c r="B145" s="42" t="s">
        <v>271</v>
      </c>
      <c r="C145" s="33">
        <v>0</v>
      </c>
      <c r="D145" s="33">
        <v>0</v>
      </c>
      <c r="E145" s="33">
        <v>0</v>
      </c>
      <c r="F145" s="33">
        <v>2</v>
      </c>
      <c r="G145" s="33">
        <v>2</v>
      </c>
      <c r="H145" s="33">
        <v>2</v>
      </c>
      <c r="I145" s="33">
        <v>2</v>
      </c>
    </row>
    <row r="146" spans="1:9" ht="15" customHeight="1" x14ac:dyDescent="0.25">
      <c r="A146" s="41">
        <v>637003</v>
      </c>
      <c r="B146" s="42" t="s">
        <v>272</v>
      </c>
      <c r="C146" s="33">
        <v>0</v>
      </c>
      <c r="D146" s="33">
        <v>1.4</v>
      </c>
      <c r="E146" s="33"/>
      <c r="F146" s="33"/>
      <c r="G146" s="33"/>
      <c r="H146" s="33"/>
      <c r="I146" s="33"/>
    </row>
    <row r="147" spans="1:9" ht="15" customHeight="1" x14ac:dyDescent="0.25">
      <c r="A147" s="27">
        <v>637002</v>
      </c>
      <c r="B147" s="27" t="s">
        <v>63</v>
      </c>
      <c r="C147" s="33">
        <v>872.18</v>
      </c>
      <c r="D147" s="33">
        <v>758</v>
      </c>
      <c r="E147" s="33">
        <v>1030</v>
      </c>
      <c r="F147" s="33">
        <v>669</v>
      </c>
      <c r="G147" s="33">
        <v>800</v>
      </c>
      <c r="H147" s="33">
        <v>800</v>
      </c>
      <c r="I147" s="33">
        <v>800</v>
      </c>
    </row>
    <row r="148" spans="1:9" ht="31.5" customHeight="1" x14ac:dyDescent="0.25">
      <c r="A148" s="103" t="s">
        <v>237</v>
      </c>
      <c r="B148" s="45" t="s">
        <v>64</v>
      </c>
      <c r="C148" s="46">
        <f>SUM(C150:C151)</f>
        <v>4799.8500000000004</v>
      </c>
      <c r="D148" s="49">
        <f>D149+D150+D151</f>
        <v>17515.080000000002</v>
      </c>
      <c r="E148" s="46">
        <f>SUM(E149:E151)</f>
        <v>58341</v>
      </c>
      <c r="F148" s="46">
        <f>SUM(F149:F151)</f>
        <v>36391</v>
      </c>
      <c r="G148" s="46">
        <f>SUM(G149:G151)</f>
        <v>44576</v>
      </c>
      <c r="H148" s="46">
        <f>SUM(H149:H151)</f>
        <v>57282</v>
      </c>
      <c r="I148" s="46">
        <f>SUM(I149:I151)</f>
        <v>67282</v>
      </c>
    </row>
    <row r="149" spans="1:9" ht="15" customHeight="1" x14ac:dyDescent="0.25">
      <c r="A149" s="56">
        <v>635005</v>
      </c>
      <c r="B149" s="56" t="s">
        <v>232</v>
      </c>
      <c r="C149" s="85">
        <v>0</v>
      </c>
      <c r="D149" s="85">
        <v>415</v>
      </c>
      <c r="E149" s="85">
        <v>415</v>
      </c>
      <c r="F149" s="85">
        <v>0</v>
      </c>
      <c r="G149" s="85">
        <v>0</v>
      </c>
      <c r="H149" s="85">
        <v>0</v>
      </c>
      <c r="I149" s="85">
        <v>0</v>
      </c>
    </row>
    <row r="150" spans="1:9" ht="15" customHeight="1" x14ac:dyDescent="0.25">
      <c r="A150" s="33">
        <v>635006</v>
      </c>
      <c r="B150" s="33" t="s">
        <v>66</v>
      </c>
      <c r="C150" s="33">
        <v>1822.85</v>
      </c>
      <c r="D150" s="33">
        <v>15302.08</v>
      </c>
      <c r="E150" s="33">
        <v>54926</v>
      </c>
      <c r="F150" s="33">
        <v>33391</v>
      </c>
      <c r="G150" s="33">
        <v>41576</v>
      </c>
      <c r="H150" s="33">
        <v>54282</v>
      </c>
      <c r="I150" s="33">
        <v>64282</v>
      </c>
    </row>
    <row r="151" spans="1:9" ht="15" customHeight="1" x14ac:dyDescent="0.25">
      <c r="A151" s="33">
        <v>637005</v>
      </c>
      <c r="B151" s="33" t="s">
        <v>37</v>
      </c>
      <c r="C151" s="33">
        <v>2977</v>
      </c>
      <c r="D151" s="33">
        <v>1798</v>
      </c>
      <c r="E151" s="33">
        <v>3000</v>
      </c>
      <c r="F151" s="33">
        <v>3000</v>
      </c>
      <c r="G151" s="33">
        <v>3000</v>
      </c>
      <c r="H151" s="33">
        <v>3000</v>
      </c>
      <c r="I151" s="33">
        <v>3000</v>
      </c>
    </row>
    <row r="152" spans="1:9" ht="22.5" customHeight="1" x14ac:dyDescent="0.25">
      <c r="A152" s="47" t="s">
        <v>210</v>
      </c>
      <c r="B152" s="44" t="s">
        <v>67</v>
      </c>
      <c r="C152" s="45">
        <f>SUM(C153:C154:C155)</f>
        <v>17474.55</v>
      </c>
      <c r="D152" s="49">
        <f>D153+D154+D155</f>
        <v>21100</v>
      </c>
      <c r="E152" s="45">
        <f>SUM(E153:E154:E155)</f>
        <v>20000</v>
      </c>
      <c r="F152" s="45">
        <f>SUM(F153:F154:F155)</f>
        <v>20399</v>
      </c>
      <c r="G152" s="45">
        <f>SUM(G153:G154:G155)</f>
        <v>20000</v>
      </c>
      <c r="H152" s="45">
        <f>SUM(H153:H154:H155)</f>
        <v>20000</v>
      </c>
      <c r="I152" s="45">
        <f>SUM(I153:I154:I155)</f>
        <v>20000</v>
      </c>
    </row>
    <row r="153" spans="1:9" ht="15" customHeight="1" x14ac:dyDescent="0.25">
      <c r="A153" s="27">
        <v>633006</v>
      </c>
      <c r="B153" s="27" t="s">
        <v>273</v>
      </c>
      <c r="C153" s="33">
        <v>0</v>
      </c>
      <c r="D153" s="33">
        <v>1100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</row>
    <row r="154" spans="1:9" ht="15" customHeight="1" x14ac:dyDescent="0.25">
      <c r="A154" s="33">
        <v>637004</v>
      </c>
      <c r="B154" s="33" t="s">
        <v>68</v>
      </c>
      <c r="C154" s="33">
        <v>17374.55</v>
      </c>
      <c r="D154" s="33">
        <v>20000</v>
      </c>
      <c r="E154" s="33">
        <v>20000</v>
      </c>
      <c r="F154" s="33">
        <v>20399</v>
      </c>
      <c r="G154" s="33">
        <v>20000</v>
      </c>
      <c r="H154" s="33">
        <v>20000</v>
      </c>
      <c r="I154" s="33">
        <v>20000</v>
      </c>
    </row>
    <row r="155" spans="1:9" ht="15" customHeight="1" x14ac:dyDescent="0.25">
      <c r="A155" s="33">
        <v>637005</v>
      </c>
      <c r="B155" s="33" t="s">
        <v>264</v>
      </c>
      <c r="C155" s="33">
        <v>100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</row>
    <row r="156" spans="1:9" ht="15" customHeight="1" x14ac:dyDescent="0.25">
      <c r="A156" s="47" t="s">
        <v>211</v>
      </c>
      <c r="B156" s="44" t="s">
        <v>69</v>
      </c>
      <c r="C156" s="45">
        <f t="shared" ref="C156" si="36">SUM(C157:C166)</f>
        <v>4198.34</v>
      </c>
      <c r="D156" s="49">
        <f t="shared" ref="D156" si="37">SUM(D157:D166)</f>
        <v>8494</v>
      </c>
      <c r="E156" s="45">
        <f t="shared" ref="E156" si="38">SUM(E157:E166)</f>
        <v>3256</v>
      </c>
      <c r="F156" s="45">
        <f t="shared" ref="F156:H156" si="39">SUM(F157:F166)</f>
        <v>3913</v>
      </c>
      <c r="G156" s="45">
        <f t="shared" si="39"/>
        <v>4005</v>
      </c>
      <c r="H156" s="45">
        <f t="shared" si="39"/>
        <v>4055</v>
      </c>
      <c r="I156" s="45">
        <f t="shared" ref="I156" si="40">SUM(I157:I166)</f>
        <v>4055</v>
      </c>
    </row>
    <row r="157" spans="1:9" ht="15" customHeight="1" x14ac:dyDescent="0.25">
      <c r="A157" s="98">
        <v>632002</v>
      </c>
      <c r="B157" s="98" t="s">
        <v>19</v>
      </c>
      <c r="C157" s="78">
        <v>1800</v>
      </c>
      <c r="D157" s="78">
        <v>2402</v>
      </c>
      <c r="E157" s="99">
        <v>1800</v>
      </c>
      <c r="F157" s="99">
        <v>2400</v>
      </c>
      <c r="G157" s="99">
        <v>2400</v>
      </c>
      <c r="H157" s="99">
        <v>2400</v>
      </c>
      <c r="I157" s="99">
        <v>2400</v>
      </c>
    </row>
    <row r="158" spans="1:9" ht="15" customHeight="1" x14ac:dyDescent="0.25">
      <c r="A158" s="27">
        <v>632001</v>
      </c>
      <c r="B158" s="27" t="s">
        <v>70</v>
      </c>
      <c r="C158" s="33">
        <v>133</v>
      </c>
      <c r="D158" s="33">
        <v>133</v>
      </c>
      <c r="E158" s="33">
        <v>133</v>
      </c>
      <c r="F158" s="33">
        <v>140</v>
      </c>
      <c r="G158" s="33">
        <v>140</v>
      </c>
      <c r="H158" s="33">
        <v>140</v>
      </c>
      <c r="I158" s="33">
        <v>140</v>
      </c>
    </row>
    <row r="159" spans="1:9" ht="15" customHeight="1" x14ac:dyDescent="0.25">
      <c r="A159" s="27">
        <v>633015</v>
      </c>
      <c r="B159" s="27" t="s">
        <v>71</v>
      </c>
      <c r="C159" s="33">
        <v>383.8</v>
      </c>
      <c r="D159" s="33">
        <v>203</v>
      </c>
      <c r="E159" s="33">
        <v>100</v>
      </c>
      <c r="F159" s="33">
        <v>204</v>
      </c>
      <c r="G159" s="33">
        <v>200</v>
      </c>
      <c r="H159" s="33">
        <v>200</v>
      </c>
      <c r="I159" s="33">
        <v>200</v>
      </c>
    </row>
    <row r="160" spans="1:9" ht="15" customHeight="1" x14ac:dyDescent="0.25">
      <c r="A160" s="27">
        <v>635004</v>
      </c>
      <c r="B160" s="27" t="s">
        <v>72</v>
      </c>
      <c r="C160" s="33">
        <v>588.34</v>
      </c>
      <c r="D160" s="33">
        <v>0</v>
      </c>
      <c r="E160" s="33">
        <v>408</v>
      </c>
      <c r="F160" s="33">
        <v>0</v>
      </c>
      <c r="G160" s="33">
        <v>0</v>
      </c>
      <c r="H160" s="33">
        <v>0</v>
      </c>
      <c r="I160" s="33">
        <v>0</v>
      </c>
    </row>
    <row r="161" spans="1:9" ht="15" customHeight="1" x14ac:dyDescent="0.25">
      <c r="A161" s="27">
        <v>635006</v>
      </c>
      <c r="B161" s="27" t="s">
        <v>33</v>
      </c>
      <c r="C161" s="33">
        <v>0</v>
      </c>
      <c r="D161" s="33">
        <v>3458</v>
      </c>
      <c r="E161" s="33">
        <v>0</v>
      </c>
      <c r="F161" s="33">
        <v>304</v>
      </c>
      <c r="G161" s="33">
        <v>500</v>
      </c>
      <c r="H161" s="33">
        <v>500</v>
      </c>
      <c r="I161" s="33">
        <v>500</v>
      </c>
    </row>
    <row r="162" spans="1:9" ht="15" customHeight="1" x14ac:dyDescent="0.25">
      <c r="A162" s="27">
        <v>633006</v>
      </c>
      <c r="B162" s="27" t="s">
        <v>51</v>
      </c>
      <c r="C162" s="33">
        <v>346.73</v>
      </c>
      <c r="D162" s="33">
        <v>406</v>
      </c>
      <c r="E162" s="33">
        <v>150</v>
      </c>
      <c r="F162" s="33">
        <v>100</v>
      </c>
      <c r="G162" s="33">
        <v>100</v>
      </c>
      <c r="H162" s="33">
        <v>150</v>
      </c>
      <c r="I162" s="33">
        <v>150</v>
      </c>
    </row>
    <row r="163" spans="1:9" ht="15" customHeight="1" x14ac:dyDescent="0.25">
      <c r="A163" s="27">
        <v>637004</v>
      </c>
      <c r="B163" s="27" t="s">
        <v>73</v>
      </c>
      <c r="C163" s="33">
        <v>281.47000000000003</v>
      </c>
      <c r="D163" s="33">
        <v>743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</row>
    <row r="164" spans="1:9" ht="15" customHeight="1" x14ac:dyDescent="0.25">
      <c r="A164" s="27">
        <v>637015</v>
      </c>
      <c r="B164" s="27" t="s">
        <v>74</v>
      </c>
      <c r="C164" s="33">
        <v>499</v>
      </c>
      <c r="D164" s="33">
        <v>499</v>
      </c>
      <c r="E164" s="33">
        <v>499</v>
      </c>
      <c r="F164" s="33">
        <v>499</v>
      </c>
      <c r="G164" s="33">
        <v>499</v>
      </c>
      <c r="H164" s="33">
        <v>499</v>
      </c>
      <c r="I164" s="33">
        <v>499</v>
      </c>
    </row>
    <row r="165" spans="1:9" ht="15" customHeight="1" x14ac:dyDescent="0.25">
      <c r="A165" s="27">
        <v>637018</v>
      </c>
      <c r="B165" s="27" t="s">
        <v>183</v>
      </c>
      <c r="C165" s="33">
        <v>0</v>
      </c>
      <c r="D165" s="33">
        <v>484</v>
      </c>
      <c r="E165" s="33">
        <v>0</v>
      </c>
      <c r="F165" s="33">
        <v>100</v>
      </c>
      <c r="G165" s="33"/>
      <c r="H165" s="33">
        <v>0</v>
      </c>
      <c r="I165" s="33">
        <v>0</v>
      </c>
    </row>
    <row r="166" spans="1:9" ht="15" customHeight="1" x14ac:dyDescent="0.25">
      <c r="A166" s="27">
        <v>637027</v>
      </c>
      <c r="B166" s="27" t="s">
        <v>75</v>
      </c>
      <c r="C166" s="33">
        <v>166</v>
      </c>
      <c r="D166" s="33">
        <v>166</v>
      </c>
      <c r="E166" s="33">
        <v>166</v>
      </c>
      <c r="F166" s="33">
        <v>166</v>
      </c>
      <c r="G166" s="33">
        <v>166</v>
      </c>
      <c r="H166" s="33">
        <v>166</v>
      </c>
      <c r="I166" s="33">
        <v>166</v>
      </c>
    </row>
    <row r="167" spans="1:9" ht="15" customHeight="1" x14ac:dyDescent="0.25">
      <c r="A167" s="47" t="s">
        <v>209</v>
      </c>
      <c r="B167" s="44" t="s">
        <v>76</v>
      </c>
      <c r="C167" s="45">
        <f t="shared" ref="C167:I167" si="41">SUM(C168:C184)</f>
        <v>25832.260000000002</v>
      </c>
      <c r="D167" s="50">
        <f t="shared" si="41"/>
        <v>59876</v>
      </c>
      <c r="E167" s="50">
        <f t="shared" si="41"/>
        <v>27823</v>
      </c>
      <c r="F167" s="50">
        <f t="shared" si="41"/>
        <v>27948.98</v>
      </c>
      <c r="G167" s="50">
        <f t="shared" si="41"/>
        <v>0</v>
      </c>
      <c r="H167" s="50">
        <f t="shared" si="41"/>
        <v>0</v>
      </c>
      <c r="I167" s="50">
        <f t="shared" si="41"/>
        <v>0</v>
      </c>
    </row>
    <row r="168" spans="1:9" ht="15" customHeight="1" x14ac:dyDescent="0.25">
      <c r="A168" s="27">
        <v>611</v>
      </c>
      <c r="B168" s="27" t="s">
        <v>4</v>
      </c>
      <c r="C168" s="33">
        <v>15454</v>
      </c>
      <c r="D168" s="33">
        <v>36817</v>
      </c>
      <c r="E168" s="28">
        <v>19200</v>
      </c>
      <c r="F168" s="28">
        <v>15526.7</v>
      </c>
      <c r="G168" s="28">
        <v>0</v>
      </c>
      <c r="H168" s="28">
        <v>0</v>
      </c>
      <c r="I168" s="28">
        <v>0</v>
      </c>
    </row>
    <row r="169" spans="1:9" ht="15" customHeight="1" x14ac:dyDescent="0.25">
      <c r="A169" s="27">
        <v>621</v>
      </c>
      <c r="B169" s="27" t="s">
        <v>8</v>
      </c>
      <c r="C169" s="33">
        <v>1075.8</v>
      </c>
      <c r="D169" s="33">
        <v>2930</v>
      </c>
      <c r="E169" s="28">
        <v>1820</v>
      </c>
      <c r="F169" s="28">
        <v>4142</v>
      </c>
      <c r="G169" s="28">
        <v>0</v>
      </c>
      <c r="H169" s="28">
        <v>0</v>
      </c>
      <c r="I169" s="28">
        <v>0</v>
      </c>
    </row>
    <row r="170" spans="1:9" ht="15" customHeight="1" x14ac:dyDescent="0.25">
      <c r="A170" s="27">
        <v>623</v>
      </c>
      <c r="B170" s="27" t="s">
        <v>218</v>
      </c>
      <c r="C170" s="33">
        <v>269.2</v>
      </c>
      <c r="D170" s="33">
        <v>352</v>
      </c>
      <c r="E170" s="28">
        <v>100</v>
      </c>
      <c r="F170" s="28">
        <v>83</v>
      </c>
      <c r="G170" s="28"/>
      <c r="H170" s="28"/>
      <c r="I170" s="28"/>
    </row>
    <row r="171" spans="1:9" ht="15" customHeight="1" x14ac:dyDescent="0.25">
      <c r="A171" s="27">
        <v>625001</v>
      </c>
      <c r="B171" s="27" t="s">
        <v>9</v>
      </c>
      <c r="C171" s="33">
        <v>217</v>
      </c>
      <c r="D171" s="33">
        <v>517</v>
      </c>
      <c r="E171" s="28">
        <v>269</v>
      </c>
      <c r="F171" s="28">
        <v>259</v>
      </c>
      <c r="G171" s="28">
        <v>0</v>
      </c>
      <c r="H171" s="28">
        <v>0</v>
      </c>
      <c r="I171" s="28">
        <v>0</v>
      </c>
    </row>
    <row r="172" spans="1:9" ht="15" customHeight="1" x14ac:dyDescent="0.25">
      <c r="A172" s="27">
        <v>6025002</v>
      </c>
      <c r="B172" s="27" t="s">
        <v>10</v>
      </c>
      <c r="C172" s="33">
        <v>2164</v>
      </c>
      <c r="D172" s="33">
        <v>5166</v>
      </c>
      <c r="E172" s="28">
        <v>2690</v>
      </c>
      <c r="F172" s="28">
        <v>2852</v>
      </c>
      <c r="G172" s="28">
        <v>0</v>
      </c>
      <c r="H172" s="28">
        <v>0</v>
      </c>
      <c r="I172" s="28">
        <v>0</v>
      </c>
    </row>
    <row r="173" spans="1:9" ht="15" customHeight="1" x14ac:dyDescent="0.25">
      <c r="A173" s="27">
        <v>625003</v>
      </c>
      <c r="B173" s="27" t="s">
        <v>11</v>
      </c>
      <c r="C173" s="33">
        <v>124</v>
      </c>
      <c r="D173" s="33">
        <v>295</v>
      </c>
      <c r="E173" s="28">
        <v>134</v>
      </c>
      <c r="F173" s="28">
        <v>148</v>
      </c>
      <c r="G173" s="28">
        <v>0</v>
      </c>
      <c r="H173" s="28">
        <v>0</v>
      </c>
      <c r="I173" s="28">
        <v>0</v>
      </c>
    </row>
    <row r="174" spans="1:9" ht="15" customHeight="1" x14ac:dyDescent="0.25">
      <c r="A174" s="27">
        <v>625004</v>
      </c>
      <c r="B174" s="27" t="s">
        <v>12</v>
      </c>
      <c r="C174" s="33">
        <v>464</v>
      </c>
      <c r="D174" s="33">
        <v>1107</v>
      </c>
      <c r="E174" s="28">
        <v>576</v>
      </c>
      <c r="F174" s="28">
        <v>554</v>
      </c>
      <c r="G174" s="28">
        <v>0</v>
      </c>
      <c r="H174" s="28">
        <v>0</v>
      </c>
      <c r="I174" s="28">
        <v>0</v>
      </c>
    </row>
    <row r="175" spans="1:9" ht="15" customHeight="1" x14ac:dyDescent="0.25">
      <c r="A175" s="31">
        <v>625005</v>
      </c>
      <c r="B175" s="31" t="s">
        <v>13</v>
      </c>
      <c r="C175" s="33">
        <v>155</v>
      </c>
      <c r="D175" s="33">
        <v>369</v>
      </c>
      <c r="E175" s="36">
        <v>192</v>
      </c>
      <c r="F175" s="36">
        <v>185</v>
      </c>
      <c r="G175" s="36">
        <v>0</v>
      </c>
      <c r="H175" s="36">
        <v>0</v>
      </c>
      <c r="I175" s="36">
        <v>0</v>
      </c>
    </row>
    <row r="176" spans="1:9" ht="15" customHeight="1" x14ac:dyDescent="0.25">
      <c r="A176" s="31">
        <v>627</v>
      </c>
      <c r="B176" s="31" t="s">
        <v>15</v>
      </c>
      <c r="C176" s="33">
        <v>50</v>
      </c>
      <c r="D176" s="33">
        <v>61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</row>
    <row r="177" spans="1:9" ht="15" customHeight="1" x14ac:dyDescent="0.25">
      <c r="A177" s="27">
        <v>625007</v>
      </c>
      <c r="B177" s="27" t="s">
        <v>48</v>
      </c>
      <c r="C177" s="33">
        <v>735</v>
      </c>
      <c r="D177" s="33">
        <v>1753</v>
      </c>
      <c r="E177" s="28">
        <v>864</v>
      </c>
      <c r="F177" s="28">
        <v>876</v>
      </c>
      <c r="G177" s="28">
        <v>0</v>
      </c>
      <c r="H177" s="28">
        <v>0</v>
      </c>
      <c r="I177" s="28">
        <v>0</v>
      </c>
    </row>
    <row r="178" spans="1:9" ht="15" customHeight="1" x14ac:dyDescent="0.25">
      <c r="A178" s="27">
        <v>633004</v>
      </c>
      <c r="B178" s="27" t="s">
        <v>219</v>
      </c>
      <c r="C178" s="33">
        <v>1146.22</v>
      </c>
      <c r="D178" s="33">
        <v>1244</v>
      </c>
      <c r="E178" s="28">
        <v>0</v>
      </c>
      <c r="F178" s="28">
        <v>651</v>
      </c>
      <c r="G178" s="28">
        <v>0</v>
      </c>
      <c r="H178" s="28">
        <v>0</v>
      </c>
      <c r="I178" s="28">
        <v>0</v>
      </c>
    </row>
    <row r="179" spans="1:9" ht="15" customHeight="1" x14ac:dyDescent="0.25">
      <c r="A179" s="27">
        <v>633010</v>
      </c>
      <c r="B179" s="27" t="s">
        <v>77</v>
      </c>
      <c r="C179" s="33">
        <v>583</v>
      </c>
      <c r="D179" s="33">
        <v>1395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</row>
    <row r="180" spans="1:9" ht="15" customHeight="1" x14ac:dyDescent="0.25">
      <c r="A180" s="27">
        <v>637016</v>
      </c>
      <c r="B180" s="27" t="s">
        <v>231</v>
      </c>
      <c r="C180" s="33">
        <v>369.18</v>
      </c>
      <c r="D180" s="33">
        <v>464</v>
      </c>
      <c r="E180" s="33">
        <v>288</v>
      </c>
      <c r="F180" s="33">
        <v>199</v>
      </c>
      <c r="G180" s="33">
        <v>0</v>
      </c>
      <c r="H180" s="33">
        <v>0</v>
      </c>
      <c r="I180" s="33">
        <v>0</v>
      </c>
    </row>
    <row r="181" spans="1:9" ht="15" customHeight="1" x14ac:dyDescent="0.25">
      <c r="A181" s="27">
        <v>633006</v>
      </c>
      <c r="B181" s="27" t="s">
        <v>79</v>
      </c>
      <c r="C181" s="33">
        <v>183.2</v>
      </c>
      <c r="D181" s="33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</row>
    <row r="182" spans="1:9" ht="15" customHeight="1" x14ac:dyDescent="0.25">
      <c r="A182" s="27">
        <v>637015</v>
      </c>
      <c r="B182" s="27" t="s">
        <v>175</v>
      </c>
      <c r="C182" s="33">
        <v>54</v>
      </c>
      <c r="D182" s="33">
        <v>54</v>
      </c>
      <c r="E182" s="29">
        <v>0</v>
      </c>
      <c r="F182" s="29">
        <v>13.28</v>
      </c>
      <c r="G182" s="29">
        <v>0</v>
      </c>
      <c r="H182" s="29">
        <v>0</v>
      </c>
      <c r="I182" s="29">
        <v>0</v>
      </c>
    </row>
    <row r="183" spans="1:9" ht="15" customHeight="1" x14ac:dyDescent="0.25">
      <c r="A183" s="27">
        <v>637014</v>
      </c>
      <c r="B183" s="27" t="s">
        <v>39</v>
      </c>
      <c r="C183" s="33">
        <v>2655.75</v>
      </c>
      <c r="D183" s="33">
        <v>6621</v>
      </c>
      <c r="E183" s="29">
        <v>1690</v>
      </c>
      <c r="F183" s="29">
        <v>2339</v>
      </c>
      <c r="G183" s="29">
        <v>0</v>
      </c>
      <c r="H183" s="29">
        <v>0</v>
      </c>
      <c r="I183" s="29">
        <v>0</v>
      </c>
    </row>
    <row r="184" spans="1:9" ht="15" customHeight="1" x14ac:dyDescent="0.25">
      <c r="A184" s="27">
        <v>642015</v>
      </c>
      <c r="B184" s="27" t="s">
        <v>80</v>
      </c>
      <c r="C184" s="33">
        <v>132.91</v>
      </c>
      <c r="D184" s="33">
        <v>731</v>
      </c>
      <c r="E184" s="29">
        <v>0</v>
      </c>
      <c r="F184" s="29">
        <v>121</v>
      </c>
      <c r="G184" s="29">
        <v>0</v>
      </c>
      <c r="H184" s="29">
        <v>0</v>
      </c>
      <c r="I184" s="29">
        <v>0</v>
      </c>
    </row>
    <row r="185" spans="1:9" ht="14.25" customHeight="1" x14ac:dyDescent="0.25">
      <c r="A185" s="47" t="s">
        <v>225</v>
      </c>
      <c r="B185" s="44" t="s">
        <v>81</v>
      </c>
      <c r="C185" s="45">
        <f t="shared" ref="C185" si="42">SUM(C186:C188)</f>
        <v>9958.89</v>
      </c>
      <c r="D185" s="49">
        <f>D186+D187+D188</f>
        <v>10044</v>
      </c>
      <c r="E185" s="50">
        <f t="shared" ref="E185" si="43">SUM(E186:E188)</f>
        <v>8811</v>
      </c>
      <c r="F185" s="50">
        <f t="shared" ref="F185" si="44">SUM(F186:F188)</f>
        <v>9593</v>
      </c>
      <c r="G185" s="50">
        <f t="shared" ref="G185:I185" si="45">SUM(G186:G188)</f>
        <v>9593</v>
      </c>
      <c r="H185" s="50">
        <f t="shared" si="45"/>
        <v>9593</v>
      </c>
      <c r="I185" s="50">
        <f t="shared" si="45"/>
        <v>9593</v>
      </c>
    </row>
    <row r="186" spans="1:9" ht="15" customHeight="1" x14ac:dyDescent="0.25">
      <c r="A186" s="27">
        <v>632001</v>
      </c>
      <c r="B186" s="27" t="s">
        <v>70</v>
      </c>
      <c r="C186" s="33">
        <v>7196.09</v>
      </c>
      <c r="D186" s="33">
        <v>8811</v>
      </c>
      <c r="E186" s="38">
        <v>8811</v>
      </c>
      <c r="F186" s="38">
        <v>9593</v>
      </c>
      <c r="G186" s="38">
        <v>9593</v>
      </c>
      <c r="H186" s="38">
        <v>9593</v>
      </c>
      <c r="I186" s="38">
        <v>9593</v>
      </c>
    </row>
    <row r="187" spans="1:9" ht="15" customHeight="1" x14ac:dyDescent="0.25">
      <c r="A187" s="27">
        <v>633006</v>
      </c>
      <c r="B187" s="27" t="s">
        <v>51</v>
      </c>
      <c r="C187" s="33">
        <v>332.8</v>
      </c>
      <c r="D187" s="33">
        <v>135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</row>
    <row r="188" spans="1:9" ht="15" customHeight="1" x14ac:dyDescent="0.25">
      <c r="A188" s="27">
        <v>637005</v>
      </c>
      <c r="B188" s="27" t="s">
        <v>82</v>
      </c>
      <c r="C188" s="33">
        <v>2430</v>
      </c>
      <c r="D188" s="33">
        <v>1098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</row>
    <row r="189" spans="1:9" ht="18" customHeight="1" x14ac:dyDescent="0.25">
      <c r="A189" s="47" t="s">
        <v>208</v>
      </c>
      <c r="B189" s="44" t="s">
        <v>83</v>
      </c>
      <c r="C189" s="45">
        <v>16700</v>
      </c>
      <c r="D189" s="49">
        <f>D190+D191+D192</f>
        <v>14200</v>
      </c>
      <c r="E189" s="50">
        <v>15000</v>
      </c>
      <c r="F189" s="50">
        <f>SUM(F190:F193)</f>
        <v>19004</v>
      </c>
      <c r="G189" s="50">
        <v>14200</v>
      </c>
      <c r="H189" s="50">
        <v>14200</v>
      </c>
      <c r="I189" s="50">
        <v>14200</v>
      </c>
    </row>
    <row r="190" spans="1:9" ht="15" customHeight="1" x14ac:dyDescent="0.25">
      <c r="A190" s="27">
        <v>642001</v>
      </c>
      <c r="B190" s="27" t="s">
        <v>84</v>
      </c>
      <c r="C190" s="33">
        <v>16700</v>
      </c>
      <c r="D190" s="33">
        <v>14200</v>
      </c>
      <c r="E190" s="38">
        <v>15000</v>
      </c>
      <c r="F190" s="38">
        <v>17500</v>
      </c>
      <c r="G190" s="38">
        <v>14200</v>
      </c>
      <c r="H190" s="38">
        <v>14200</v>
      </c>
      <c r="I190" s="38">
        <v>14200</v>
      </c>
    </row>
    <row r="191" spans="1:9" ht="15" customHeight="1" x14ac:dyDescent="0.25">
      <c r="A191" s="27">
        <v>633006</v>
      </c>
      <c r="B191" s="27" t="s">
        <v>51</v>
      </c>
      <c r="C191" s="33">
        <v>0</v>
      </c>
      <c r="D191" s="33">
        <v>0</v>
      </c>
      <c r="E191" s="38">
        <v>0</v>
      </c>
      <c r="F191" s="38">
        <v>19</v>
      </c>
      <c r="G191" s="38">
        <v>0</v>
      </c>
      <c r="H191" s="38">
        <v>0</v>
      </c>
      <c r="I191" s="38">
        <v>0</v>
      </c>
    </row>
    <row r="192" spans="1:9" ht="15" customHeight="1" x14ac:dyDescent="0.25">
      <c r="A192" s="27">
        <v>633004</v>
      </c>
      <c r="B192" s="27" t="s">
        <v>252</v>
      </c>
      <c r="C192" s="33">
        <v>0</v>
      </c>
      <c r="D192" s="33">
        <v>0</v>
      </c>
      <c r="E192" s="38">
        <v>0</v>
      </c>
      <c r="F192" s="38">
        <v>1319</v>
      </c>
      <c r="G192" s="38">
        <v>0</v>
      </c>
      <c r="H192" s="38">
        <v>0</v>
      </c>
      <c r="I192" s="38">
        <v>0</v>
      </c>
    </row>
    <row r="193" spans="1:10" ht="15" customHeight="1" x14ac:dyDescent="0.25">
      <c r="A193" s="44" t="s">
        <v>207</v>
      </c>
      <c r="B193" s="44" t="s">
        <v>85</v>
      </c>
      <c r="C193" s="45">
        <v>166</v>
      </c>
      <c r="D193" s="50">
        <v>166</v>
      </c>
      <c r="E193" s="50">
        <v>166</v>
      </c>
      <c r="F193" s="50">
        <v>166</v>
      </c>
      <c r="G193" s="50">
        <v>166</v>
      </c>
      <c r="H193" s="50">
        <v>166</v>
      </c>
      <c r="I193" s="50">
        <v>166</v>
      </c>
    </row>
    <row r="194" spans="1:10" ht="15" customHeight="1" x14ac:dyDescent="0.25">
      <c r="A194" s="27">
        <v>633009</v>
      </c>
      <c r="B194" s="27" t="s">
        <v>86</v>
      </c>
      <c r="C194" s="33">
        <v>166</v>
      </c>
      <c r="D194" s="33">
        <v>166</v>
      </c>
      <c r="E194" s="38">
        <v>166</v>
      </c>
      <c r="F194" s="38">
        <v>166</v>
      </c>
      <c r="G194" s="38">
        <v>166</v>
      </c>
      <c r="H194" s="38">
        <v>166</v>
      </c>
      <c r="I194" s="38">
        <v>166</v>
      </c>
    </row>
    <row r="195" spans="1:10" ht="30.75" customHeight="1" x14ac:dyDescent="0.25">
      <c r="A195" s="47" t="s">
        <v>207</v>
      </c>
      <c r="B195" s="44" t="s">
        <v>87</v>
      </c>
      <c r="C195" s="46">
        <f>SUM(C196:C200)</f>
        <v>2927.1</v>
      </c>
      <c r="D195" s="49">
        <f>D196+D197+D198+D199+D200</f>
        <v>2243.0300000000002</v>
      </c>
      <c r="E195" s="46">
        <f t="shared" ref="E195" si="46">SUM(E196:E200)</f>
        <v>2282</v>
      </c>
      <c r="F195" s="46">
        <f t="shared" ref="F195:H195" si="47">SUM(F196:F200)</f>
        <v>2734</v>
      </c>
      <c r="G195" s="46">
        <f>G196+G197+G198+G199+G200</f>
        <v>2742</v>
      </c>
      <c r="H195" s="46">
        <f t="shared" si="47"/>
        <v>2742</v>
      </c>
      <c r="I195" s="46">
        <f t="shared" ref="I195" si="48">SUM(I196:I200)</f>
        <v>2742</v>
      </c>
      <c r="J195" s="83"/>
    </row>
    <row r="196" spans="1:10" ht="15" customHeight="1" x14ac:dyDescent="0.25">
      <c r="A196" s="27">
        <v>633006</v>
      </c>
      <c r="B196" s="27" t="s">
        <v>65</v>
      </c>
      <c r="C196" s="28">
        <v>48.1</v>
      </c>
      <c r="D196" s="28">
        <v>651.07000000000005</v>
      </c>
      <c r="E196" s="28">
        <v>0</v>
      </c>
      <c r="F196" s="28">
        <v>192</v>
      </c>
      <c r="G196" s="28">
        <v>200</v>
      </c>
      <c r="H196" s="28">
        <v>200</v>
      </c>
      <c r="I196" s="28">
        <v>200</v>
      </c>
    </row>
    <row r="197" spans="1:10" ht="15" customHeight="1" x14ac:dyDescent="0.25">
      <c r="A197" s="27">
        <v>637002</v>
      </c>
      <c r="B197" s="27" t="s">
        <v>88</v>
      </c>
      <c r="C197" s="28">
        <v>2524.1</v>
      </c>
      <c r="D197" s="28">
        <v>1250</v>
      </c>
      <c r="E197" s="28">
        <v>2150</v>
      </c>
      <c r="F197" s="28">
        <v>2150</v>
      </c>
      <c r="G197" s="28">
        <v>2150</v>
      </c>
      <c r="H197" s="28">
        <v>2150</v>
      </c>
      <c r="I197" s="28">
        <v>2150</v>
      </c>
    </row>
    <row r="198" spans="1:10" ht="15" customHeight="1" x14ac:dyDescent="0.25">
      <c r="A198" s="27">
        <v>637004</v>
      </c>
      <c r="B198" s="27" t="s">
        <v>89</v>
      </c>
      <c r="C198" s="28">
        <v>8</v>
      </c>
      <c r="D198" s="28">
        <v>20</v>
      </c>
      <c r="E198" s="28">
        <v>20</v>
      </c>
      <c r="F198" s="28">
        <v>20</v>
      </c>
      <c r="G198" s="28">
        <v>20</v>
      </c>
      <c r="H198" s="28">
        <v>20</v>
      </c>
      <c r="I198" s="28">
        <v>20</v>
      </c>
    </row>
    <row r="199" spans="1:10" ht="15" customHeight="1" x14ac:dyDescent="0.25">
      <c r="A199" s="27">
        <v>637027</v>
      </c>
      <c r="B199" s="27" t="s">
        <v>184</v>
      </c>
      <c r="C199" s="28">
        <v>293</v>
      </c>
      <c r="D199" s="28">
        <v>209.96</v>
      </c>
      <c r="E199" s="28">
        <v>0</v>
      </c>
      <c r="F199" s="28">
        <v>260</v>
      </c>
      <c r="G199" s="28">
        <v>260</v>
      </c>
      <c r="H199" s="28">
        <v>260</v>
      </c>
      <c r="I199" s="28">
        <v>260</v>
      </c>
    </row>
    <row r="200" spans="1:10" ht="15" customHeight="1" x14ac:dyDescent="0.25">
      <c r="A200" s="27">
        <v>637012</v>
      </c>
      <c r="B200" s="27" t="s">
        <v>90</v>
      </c>
      <c r="C200" s="28">
        <v>53.9</v>
      </c>
      <c r="D200" s="28">
        <v>112</v>
      </c>
      <c r="E200" s="28">
        <v>112</v>
      </c>
      <c r="F200" s="28">
        <v>112</v>
      </c>
      <c r="G200" s="28">
        <v>112</v>
      </c>
      <c r="H200" s="28">
        <v>112</v>
      </c>
      <c r="I200" s="28">
        <v>112</v>
      </c>
    </row>
    <row r="201" spans="1:10" ht="15" customHeight="1" x14ac:dyDescent="0.25">
      <c r="A201" s="47" t="s">
        <v>212</v>
      </c>
      <c r="B201" s="44" t="s">
        <v>91</v>
      </c>
      <c r="C201" s="45">
        <f t="shared" ref="C201:I201" si="49">SUM(C202:C206)</f>
        <v>1372.9999999999998</v>
      </c>
      <c r="D201" s="50">
        <f t="shared" si="49"/>
        <v>1734</v>
      </c>
      <c r="E201" s="50">
        <f t="shared" si="49"/>
        <v>1484</v>
      </c>
      <c r="F201" s="50">
        <f t="shared" si="49"/>
        <v>3484</v>
      </c>
      <c r="G201" s="50">
        <f t="shared" si="49"/>
        <v>1158</v>
      </c>
      <c r="H201" s="50">
        <f t="shared" si="49"/>
        <v>1158</v>
      </c>
      <c r="I201" s="50">
        <f t="shared" si="49"/>
        <v>1158</v>
      </c>
    </row>
    <row r="202" spans="1:10" ht="15" customHeight="1" x14ac:dyDescent="0.25">
      <c r="A202" s="27">
        <v>632001</v>
      </c>
      <c r="B202" s="27" t="s">
        <v>185</v>
      </c>
      <c r="C202" s="33">
        <v>976.43</v>
      </c>
      <c r="D202" s="33">
        <v>266</v>
      </c>
      <c r="E202" s="38">
        <v>1050</v>
      </c>
      <c r="F202" s="38">
        <v>787</v>
      </c>
      <c r="G202" s="38">
        <v>787</v>
      </c>
      <c r="H202" s="38">
        <v>787</v>
      </c>
      <c r="I202" s="38">
        <v>787</v>
      </c>
    </row>
    <row r="203" spans="1:10" ht="15" customHeight="1" x14ac:dyDescent="0.25">
      <c r="A203" s="27">
        <v>632003</v>
      </c>
      <c r="B203" s="27" t="s">
        <v>19</v>
      </c>
      <c r="C203" s="33">
        <v>0</v>
      </c>
      <c r="D203" s="33">
        <v>0</v>
      </c>
      <c r="E203" s="38">
        <v>0</v>
      </c>
      <c r="F203" s="38">
        <v>263</v>
      </c>
      <c r="G203" s="38">
        <v>20</v>
      </c>
      <c r="H203" s="38">
        <v>20</v>
      </c>
      <c r="I203" s="38">
        <v>20</v>
      </c>
    </row>
    <row r="204" spans="1:10" ht="15" customHeight="1" x14ac:dyDescent="0.25">
      <c r="A204" s="27">
        <v>633013</v>
      </c>
      <c r="B204" s="27" t="s">
        <v>186</v>
      </c>
      <c r="C204" s="33">
        <v>83</v>
      </c>
      <c r="D204" s="33">
        <v>83</v>
      </c>
      <c r="E204" s="38">
        <v>83</v>
      </c>
      <c r="F204" s="38">
        <v>83</v>
      </c>
      <c r="G204" s="38">
        <v>0</v>
      </c>
      <c r="H204" s="38">
        <v>0</v>
      </c>
      <c r="I204" s="38">
        <v>0</v>
      </c>
    </row>
    <row r="205" spans="1:10" ht="15" customHeight="1" x14ac:dyDescent="0.25">
      <c r="A205" s="27">
        <v>642007</v>
      </c>
      <c r="B205" s="27" t="s">
        <v>202</v>
      </c>
      <c r="C205" s="33">
        <v>0</v>
      </c>
      <c r="D205" s="33">
        <v>1034</v>
      </c>
      <c r="E205" s="38">
        <v>0</v>
      </c>
      <c r="F205" s="38">
        <v>2000</v>
      </c>
      <c r="G205" s="38">
        <v>0</v>
      </c>
      <c r="H205" s="38">
        <v>0</v>
      </c>
      <c r="I205" s="38">
        <v>0</v>
      </c>
    </row>
    <row r="206" spans="1:10" ht="15" customHeight="1" x14ac:dyDescent="0.25">
      <c r="A206" s="27">
        <v>642006</v>
      </c>
      <c r="B206" s="27" t="s">
        <v>92</v>
      </c>
      <c r="C206" s="33">
        <v>313.57</v>
      </c>
      <c r="D206" s="33">
        <v>351</v>
      </c>
      <c r="E206" s="38">
        <v>351</v>
      </c>
      <c r="F206" s="38">
        <v>351</v>
      </c>
      <c r="G206" s="38">
        <v>351</v>
      </c>
      <c r="H206" s="38">
        <v>351</v>
      </c>
      <c r="I206" s="38">
        <v>351</v>
      </c>
    </row>
    <row r="207" spans="1:10" ht="29.25" customHeight="1" x14ac:dyDescent="0.25">
      <c r="A207" s="44" t="s">
        <v>93</v>
      </c>
      <c r="B207" s="44" t="s">
        <v>94</v>
      </c>
      <c r="C207" s="45">
        <f>C208+C212+C221</f>
        <v>95259.799999999988</v>
      </c>
      <c r="D207" s="50">
        <f>D208+D212+D221+D246</f>
        <v>97803.55</v>
      </c>
      <c r="E207" s="50">
        <f>E208+E212+E221</f>
        <v>99940</v>
      </c>
      <c r="F207" s="50">
        <f>F208+F212+F221+F246</f>
        <v>108222</v>
      </c>
      <c r="G207" s="50">
        <f>G208+G212+G221+G246</f>
        <v>110425</v>
      </c>
      <c r="H207" s="50">
        <f>H208+H212+H221</f>
        <v>110025</v>
      </c>
      <c r="I207" s="50">
        <f>I208+I212+I221</f>
        <v>110025</v>
      </c>
    </row>
    <row r="208" spans="1:10" ht="15" customHeight="1" x14ac:dyDescent="0.25">
      <c r="A208" s="72">
        <v>610</v>
      </c>
      <c r="B208" s="72" t="s">
        <v>95</v>
      </c>
      <c r="C208" s="74">
        <f t="shared" ref="C208:I208" si="50">SUM(C209:C211)</f>
        <v>58270</v>
      </c>
      <c r="D208" s="74">
        <f t="shared" si="50"/>
        <v>59116</v>
      </c>
      <c r="E208" s="74">
        <f t="shared" si="50"/>
        <v>64139</v>
      </c>
      <c r="F208" s="74">
        <f t="shared" si="50"/>
        <v>66478</v>
      </c>
      <c r="G208" s="74">
        <f t="shared" si="50"/>
        <v>70226</v>
      </c>
      <c r="H208" s="74">
        <f t="shared" si="50"/>
        <v>70226</v>
      </c>
      <c r="I208" s="74">
        <f t="shared" si="50"/>
        <v>70226</v>
      </c>
    </row>
    <row r="209" spans="1:9" ht="15" customHeight="1" x14ac:dyDescent="0.25">
      <c r="A209" s="27">
        <v>611</v>
      </c>
      <c r="B209" s="27" t="s">
        <v>4</v>
      </c>
      <c r="C209" s="33">
        <v>41980.71</v>
      </c>
      <c r="D209" s="33">
        <v>44113</v>
      </c>
      <c r="E209" s="33">
        <v>45741</v>
      </c>
      <c r="F209" s="33">
        <v>48070</v>
      </c>
      <c r="G209" s="33">
        <v>50954</v>
      </c>
      <c r="H209" s="33">
        <v>50954</v>
      </c>
      <c r="I209" s="33">
        <v>50954</v>
      </c>
    </row>
    <row r="210" spans="1:9" ht="15" customHeight="1" x14ac:dyDescent="0.25">
      <c r="A210" s="27">
        <v>612</v>
      </c>
      <c r="B210" s="27" t="s">
        <v>5</v>
      </c>
      <c r="C210" s="33">
        <v>12882.29</v>
      </c>
      <c r="D210" s="33">
        <v>11583</v>
      </c>
      <c r="E210" s="33">
        <v>14398</v>
      </c>
      <c r="F210" s="33">
        <v>14398</v>
      </c>
      <c r="G210" s="33">
        <v>15262</v>
      </c>
      <c r="H210" s="33">
        <v>15262</v>
      </c>
      <c r="I210" s="33">
        <v>15262</v>
      </c>
    </row>
    <row r="211" spans="1:9" ht="15" customHeight="1" x14ac:dyDescent="0.25">
      <c r="A211" s="31">
        <v>614</v>
      </c>
      <c r="B211" s="31" t="s">
        <v>6</v>
      </c>
      <c r="C211" s="33">
        <v>3407</v>
      </c>
      <c r="D211" s="33">
        <v>3420</v>
      </c>
      <c r="E211" s="33">
        <v>4000</v>
      </c>
      <c r="F211" s="33">
        <v>4010</v>
      </c>
      <c r="G211" s="33">
        <v>4010</v>
      </c>
      <c r="H211" s="33">
        <v>4010</v>
      </c>
      <c r="I211" s="33">
        <v>4010</v>
      </c>
    </row>
    <row r="212" spans="1:9" ht="15" customHeight="1" x14ac:dyDescent="0.25">
      <c r="A212" s="72">
        <v>620</v>
      </c>
      <c r="B212" s="72" t="s">
        <v>96</v>
      </c>
      <c r="C212" s="74">
        <f t="shared" ref="C212" si="51">SUM(C213:C220)</f>
        <v>21345.26</v>
      </c>
      <c r="D212" s="74">
        <f t="shared" ref="D212:E212" si="52">SUM(D213:D220)</f>
        <v>21815</v>
      </c>
      <c r="E212" s="74">
        <f t="shared" si="52"/>
        <v>23416</v>
      </c>
      <c r="F212" s="74">
        <f t="shared" ref="F212:G212" si="53">SUM(F213:F220)</f>
        <v>24912</v>
      </c>
      <c r="G212" s="74">
        <f t="shared" si="53"/>
        <v>25946</v>
      </c>
      <c r="H212" s="74">
        <f t="shared" ref="H212:I212" si="54">SUM(H213:H220)</f>
        <v>25946</v>
      </c>
      <c r="I212" s="74">
        <f t="shared" si="54"/>
        <v>25946</v>
      </c>
    </row>
    <row r="213" spans="1:9" ht="15" customHeight="1" x14ac:dyDescent="0.25">
      <c r="A213" s="27">
        <v>621</v>
      </c>
      <c r="B213" s="27" t="s">
        <v>8</v>
      </c>
      <c r="C213" s="33">
        <v>5925.94</v>
      </c>
      <c r="D213" s="33">
        <v>5998</v>
      </c>
      <c r="E213" s="33">
        <v>6338</v>
      </c>
      <c r="F213" s="33">
        <v>6625</v>
      </c>
      <c r="G213" s="33">
        <v>7022</v>
      </c>
      <c r="H213" s="33">
        <v>7022</v>
      </c>
      <c r="I213" s="33">
        <v>7022</v>
      </c>
    </row>
    <row r="214" spans="1:9" ht="15" customHeight="1" x14ac:dyDescent="0.25">
      <c r="A214" s="27">
        <v>625001</v>
      </c>
      <c r="B214" s="27" t="s">
        <v>97</v>
      </c>
      <c r="C214" s="33">
        <v>816</v>
      </c>
      <c r="D214" s="33">
        <v>835</v>
      </c>
      <c r="E214" s="33">
        <v>887</v>
      </c>
      <c r="F214" s="33">
        <v>909</v>
      </c>
      <c r="G214" s="33">
        <v>983</v>
      </c>
      <c r="H214" s="33">
        <v>983</v>
      </c>
      <c r="I214" s="33">
        <v>983</v>
      </c>
    </row>
    <row r="215" spans="1:9" ht="15" customHeight="1" x14ac:dyDescent="0.25">
      <c r="A215" s="27">
        <v>625002</v>
      </c>
      <c r="B215" s="27" t="s">
        <v>98</v>
      </c>
      <c r="C215" s="33">
        <v>8169.67</v>
      </c>
      <c r="D215" s="33">
        <v>8352</v>
      </c>
      <c r="E215" s="33">
        <v>8873</v>
      </c>
      <c r="F215" s="33">
        <v>9097</v>
      </c>
      <c r="G215" s="33">
        <v>9831</v>
      </c>
      <c r="H215" s="33">
        <v>9831</v>
      </c>
      <c r="I215" s="33">
        <v>9831</v>
      </c>
    </row>
    <row r="216" spans="1:9" ht="15" customHeight="1" x14ac:dyDescent="0.25">
      <c r="A216" s="27">
        <v>625003</v>
      </c>
      <c r="B216" s="27" t="s">
        <v>99</v>
      </c>
      <c r="C216" s="33">
        <v>466</v>
      </c>
      <c r="D216" s="33">
        <v>477</v>
      </c>
      <c r="E216" s="33">
        <v>507</v>
      </c>
      <c r="F216" s="33">
        <v>519</v>
      </c>
      <c r="G216" s="33">
        <v>562</v>
      </c>
      <c r="H216" s="33">
        <v>562</v>
      </c>
      <c r="I216" s="33">
        <v>562</v>
      </c>
    </row>
    <row r="217" spans="1:9" ht="15" customHeight="1" x14ac:dyDescent="0.25">
      <c r="A217" s="27">
        <v>625004</v>
      </c>
      <c r="B217" s="27" t="s">
        <v>100</v>
      </c>
      <c r="C217" s="33">
        <v>1750.35</v>
      </c>
      <c r="D217" s="33">
        <v>1789</v>
      </c>
      <c r="E217" s="33">
        <v>1901</v>
      </c>
      <c r="F217" s="33">
        <v>649</v>
      </c>
      <c r="G217" s="33">
        <v>2107</v>
      </c>
      <c r="H217" s="33">
        <v>2107</v>
      </c>
      <c r="I217" s="33">
        <v>2107</v>
      </c>
    </row>
    <row r="218" spans="1:9" ht="15" customHeight="1" x14ac:dyDescent="0.25">
      <c r="A218" s="27">
        <v>625005</v>
      </c>
      <c r="B218" s="27" t="s">
        <v>101</v>
      </c>
      <c r="C218" s="33">
        <v>583</v>
      </c>
      <c r="D218" s="33">
        <v>597</v>
      </c>
      <c r="E218" s="33">
        <v>633</v>
      </c>
      <c r="F218" s="33">
        <v>3086</v>
      </c>
      <c r="G218" s="33">
        <v>702</v>
      </c>
      <c r="H218" s="33">
        <v>702</v>
      </c>
      <c r="I218" s="33">
        <v>702</v>
      </c>
    </row>
    <row r="219" spans="1:9" ht="15" customHeight="1" x14ac:dyDescent="0.25">
      <c r="A219" s="27">
        <v>625007</v>
      </c>
      <c r="B219" s="27" t="s">
        <v>102</v>
      </c>
      <c r="C219" s="33">
        <v>2771.5</v>
      </c>
      <c r="D219" s="33">
        <v>2834</v>
      </c>
      <c r="E219" s="33">
        <v>3010</v>
      </c>
      <c r="F219" s="33">
        <v>2767</v>
      </c>
      <c r="G219" s="33">
        <v>3335</v>
      </c>
      <c r="H219" s="33">
        <v>3335</v>
      </c>
      <c r="I219" s="33">
        <v>3335</v>
      </c>
    </row>
    <row r="220" spans="1:9" ht="15" customHeight="1" x14ac:dyDescent="0.25">
      <c r="A220" s="27">
        <v>627</v>
      </c>
      <c r="B220" s="27" t="s">
        <v>15</v>
      </c>
      <c r="C220" s="33">
        <v>862.8</v>
      </c>
      <c r="D220" s="33">
        <v>933</v>
      </c>
      <c r="E220" s="33">
        <v>1267</v>
      </c>
      <c r="F220" s="33">
        <v>1260</v>
      </c>
      <c r="G220" s="33">
        <v>1404</v>
      </c>
      <c r="H220" s="33">
        <v>1404</v>
      </c>
      <c r="I220" s="33">
        <v>1404</v>
      </c>
    </row>
    <row r="221" spans="1:9" ht="15" customHeight="1" x14ac:dyDescent="0.25">
      <c r="A221" s="72">
        <v>630</v>
      </c>
      <c r="B221" s="72" t="s">
        <v>16</v>
      </c>
      <c r="C221" s="73">
        <f t="shared" ref="C221:I221" si="55">SUM(C222:C245)</f>
        <v>15644.54</v>
      </c>
      <c r="D221" s="73">
        <f t="shared" si="55"/>
        <v>16689.55</v>
      </c>
      <c r="E221" s="73">
        <f t="shared" si="55"/>
        <v>12385</v>
      </c>
      <c r="F221" s="73">
        <f t="shared" si="55"/>
        <v>16689</v>
      </c>
      <c r="G221" s="73">
        <f t="shared" si="55"/>
        <v>14253</v>
      </c>
      <c r="H221" s="73">
        <f t="shared" si="55"/>
        <v>13853</v>
      </c>
      <c r="I221" s="73">
        <f t="shared" si="55"/>
        <v>13853</v>
      </c>
    </row>
    <row r="222" spans="1:9" ht="15" customHeight="1" x14ac:dyDescent="0.25">
      <c r="A222" s="27">
        <v>631001</v>
      </c>
      <c r="B222" s="27" t="s">
        <v>103</v>
      </c>
      <c r="C222" s="28">
        <v>1.06</v>
      </c>
      <c r="D222" s="28">
        <v>55.7</v>
      </c>
      <c r="E222" s="28">
        <v>100</v>
      </c>
      <c r="F222" s="28">
        <v>100</v>
      </c>
      <c r="G222" s="28">
        <v>100</v>
      </c>
      <c r="H222" s="28">
        <v>100</v>
      </c>
      <c r="I222" s="28">
        <v>100</v>
      </c>
    </row>
    <row r="223" spans="1:9" ht="15" customHeight="1" x14ac:dyDescent="0.25">
      <c r="A223" s="27">
        <v>632001</v>
      </c>
      <c r="B223" s="27" t="s">
        <v>18</v>
      </c>
      <c r="C223" s="28">
        <v>7461</v>
      </c>
      <c r="D223" s="28">
        <v>7019</v>
      </c>
      <c r="E223" s="28">
        <v>6196</v>
      </c>
      <c r="F223" s="28">
        <v>6791</v>
      </c>
      <c r="G223" s="28">
        <v>6791</v>
      </c>
      <c r="H223" s="28">
        <v>6791</v>
      </c>
      <c r="I223" s="28">
        <v>6791</v>
      </c>
    </row>
    <row r="224" spans="1:9" ht="15" customHeight="1" x14ac:dyDescent="0.25">
      <c r="A224" s="27">
        <v>632002</v>
      </c>
      <c r="B224" s="27" t="s">
        <v>104</v>
      </c>
      <c r="C224" s="28">
        <v>628.89</v>
      </c>
      <c r="D224" s="28">
        <v>604</v>
      </c>
      <c r="E224" s="28">
        <v>500</v>
      </c>
      <c r="F224" s="28">
        <v>717</v>
      </c>
      <c r="G224" s="28">
        <v>717</v>
      </c>
      <c r="H224" s="28">
        <v>717</v>
      </c>
      <c r="I224" s="28">
        <v>717</v>
      </c>
    </row>
    <row r="225" spans="1:9" ht="15" customHeight="1" x14ac:dyDescent="0.25">
      <c r="A225" s="27">
        <v>632003</v>
      </c>
      <c r="B225" s="27" t="s">
        <v>105</v>
      </c>
      <c r="C225" s="28">
        <v>500</v>
      </c>
      <c r="D225" s="28">
        <v>500</v>
      </c>
      <c r="E225" s="28">
        <v>500</v>
      </c>
      <c r="F225" s="28">
        <v>500</v>
      </c>
      <c r="G225" s="28">
        <v>500</v>
      </c>
      <c r="H225" s="28">
        <v>500</v>
      </c>
      <c r="I225" s="28">
        <v>500</v>
      </c>
    </row>
    <row r="226" spans="1:9" ht="15" customHeight="1" x14ac:dyDescent="0.25">
      <c r="A226" s="27">
        <v>633002</v>
      </c>
      <c r="B226" s="27" t="s">
        <v>187</v>
      </c>
      <c r="C226" s="28">
        <v>411.48</v>
      </c>
      <c r="D226" s="28">
        <v>350</v>
      </c>
      <c r="E226" s="28">
        <v>0</v>
      </c>
      <c r="F226" s="28">
        <v>400</v>
      </c>
      <c r="G226" s="28">
        <v>0</v>
      </c>
      <c r="H226" s="28">
        <v>0</v>
      </c>
      <c r="I226" s="28">
        <v>0</v>
      </c>
    </row>
    <row r="227" spans="1:9" ht="15" customHeight="1" x14ac:dyDescent="0.25">
      <c r="A227" s="27">
        <v>633001</v>
      </c>
      <c r="B227" s="27" t="s">
        <v>21</v>
      </c>
      <c r="C227" s="28">
        <v>0</v>
      </c>
      <c r="D227" s="28">
        <v>0</v>
      </c>
      <c r="E227" s="28">
        <v>0</v>
      </c>
      <c r="F227" s="28">
        <v>450</v>
      </c>
      <c r="G227" s="28">
        <v>400</v>
      </c>
      <c r="H227" s="28">
        <v>0</v>
      </c>
      <c r="I227" s="28">
        <v>0</v>
      </c>
    </row>
    <row r="228" spans="1:9" ht="15" customHeight="1" x14ac:dyDescent="0.25">
      <c r="A228" s="27">
        <v>633006</v>
      </c>
      <c r="B228" s="27" t="s">
        <v>65</v>
      </c>
      <c r="C228" s="28">
        <v>2067.4</v>
      </c>
      <c r="D228" s="28">
        <v>1600</v>
      </c>
      <c r="E228" s="28">
        <v>1000</v>
      </c>
      <c r="F228" s="28">
        <v>1400</v>
      </c>
      <c r="G228" s="28">
        <v>1000</v>
      </c>
      <c r="H228" s="28">
        <v>1000</v>
      </c>
      <c r="I228" s="28">
        <v>1000</v>
      </c>
    </row>
    <row r="229" spans="1:9" ht="15" customHeight="1" x14ac:dyDescent="0.25">
      <c r="A229" s="27">
        <v>633009</v>
      </c>
      <c r="B229" s="27" t="s">
        <v>106</v>
      </c>
      <c r="C229" s="28">
        <v>1363.09</v>
      </c>
      <c r="D229" s="28">
        <v>2300</v>
      </c>
      <c r="E229" s="28">
        <v>1000</v>
      </c>
      <c r="F229" s="28">
        <v>2300</v>
      </c>
      <c r="G229" s="28">
        <v>1000</v>
      </c>
      <c r="H229" s="28">
        <v>1000</v>
      </c>
      <c r="I229" s="28">
        <v>1000</v>
      </c>
    </row>
    <row r="230" spans="1:9" ht="15" customHeight="1" x14ac:dyDescent="0.25">
      <c r="A230" s="27">
        <v>633010</v>
      </c>
      <c r="B230" s="27" t="s">
        <v>25</v>
      </c>
      <c r="C230" s="28">
        <v>200</v>
      </c>
      <c r="D230" s="28">
        <v>200</v>
      </c>
      <c r="E230" s="28">
        <v>200</v>
      </c>
      <c r="F230" s="28">
        <v>200</v>
      </c>
      <c r="G230" s="28">
        <v>200</v>
      </c>
      <c r="H230" s="28">
        <v>200</v>
      </c>
      <c r="I230" s="28">
        <v>200</v>
      </c>
    </row>
    <row r="231" spans="1:9" ht="15" customHeight="1" x14ac:dyDescent="0.25">
      <c r="A231" s="27">
        <v>633011</v>
      </c>
      <c r="B231" s="27" t="s">
        <v>199</v>
      </c>
      <c r="C231" s="28">
        <v>0</v>
      </c>
      <c r="D231" s="28">
        <v>185.55</v>
      </c>
      <c r="E231" s="28">
        <v>100</v>
      </c>
      <c r="F231" s="28">
        <v>227</v>
      </c>
      <c r="G231" s="28">
        <v>230</v>
      </c>
      <c r="H231" s="28">
        <v>230</v>
      </c>
      <c r="I231" s="28">
        <v>230</v>
      </c>
    </row>
    <row r="232" spans="1:9" ht="15" customHeight="1" x14ac:dyDescent="0.25">
      <c r="A232" s="27">
        <v>633015</v>
      </c>
      <c r="B232" s="27" t="s">
        <v>71</v>
      </c>
      <c r="C232" s="28">
        <v>150</v>
      </c>
      <c r="D232" s="28">
        <v>150</v>
      </c>
      <c r="E232" s="28">
        <v>150</v>
      </c>
      <c r="F232" s="28">
        <v>150</v>
      </c>
      <c r="G232" s="28">
        <v>150</v>
      </c>
      <c r="H232" s="28">
        <v>150</v>
      </c>
      <c r="I232" s="28">
        <v>150</v>
      </c>
    </row>
    <row r="233" spans="1:9" ht="15" customHeight="1" x14ac:dyDescent="0.25">
      <c r="A233" s="27">
        <v>633018</v>
      </c>
      <c r="B233" s="27" t="s">
        <v>107</v>
      </c>
      <c r="C233" s="28">
        <v>0</v>
      </c>
      <c r="D233" s="28">
        <v>186</v>
      </c>
      <c r="E233" s="28">
        <v>0</v>
      </c>
      <c r="F233" s="28">
        <v>52</v>
      </c>
      <c r="G233" s="28">
        <v>0</v>
      </c>
      <c r="H233" s="28">
        <v>0</v>
      </c>
      <c r="I233" s="28">
        <v>0</v>
      </c>
    </row>
    <row r="234" spans="1:9" ht="15" customHeight="1" x14ac:dyDescent="0.25">
      <c r="A234" s="27">
        <v>635004</v>
      </c>
      <c r="B234" s="27" t="s">
        <v>203</v>
      </c>
      <c r="C234" s="28">
        <v>0</v>
      </c>
      <c r="D234" s="28">
        <v>75</v>
      </c>
      <c r="E234" s="28">
        <v>0</v>
      </c>
      <c r="F234" s="28">
        <v>75</v>
      </c>
      <c r="G234" s="28">
        <v>0</v>
      </c>
      <c r="H234" s="28">
        <v>0</v>
      </c>
      <c r="I234" s="28">
        <v>0</v>
      </c>
    </row>
    <row r="235" spans="1:9" ht="15" customHeight="1" x14ac:dyDescent="0.25">
      <c r="A235" s="27">
        <v>635002</v>
      </c>
      <c r="B235" s="27" t="s">
        <v>108</v>
      </c>
      <c r="C235" s="28">
        <v>0</v>
      </c>
      <c r="D235" s="28">
        <v>150</v>
      </c>
      <c r="E235" s="28">
        <v>150</v>
      </c>
      <c r="F235" s="28">
        <v>150</v>
      </c>
      <c r="G235" s="28">
        <v>150</v>
      </c>
      <c r="H235" s="28">
        <v>150</v>
      </c>
      <c r="I235" s="28">
        <v>150</v>
      </c>
    </row>
    <row r="236" spans="1:9" ht="15" customHeight="1" x14ac:dyDescent="0.25">
      <c r="A236" s="27">
        <v>635006</v>
      </c>
      <c r="B236" s="27" t="s">
        <v>188</v>
      </c>
      <c r="C236" s="28">
        <v>0</v>
      </c>
      <c r="D236" s="28">
        <v>0</v>
      </c>
      <c r="E236" s="28">
        <v>0</v>
      </c>
      <c r="F236" s="28">
        <v>172</v>
      </c>
      <c r="G236" s="28">
        <v>0</v>
      </c>
      <c r="H236" s="28">
        <v>0</v>
      </c>
      <c r="I236" s="28">
        <v>0</v>
      </c>
    </row>
    <row r="237" spans="1:9" ht="15" customHeight="1" x14ac:dyDescent="0.25">
      <c r="A237" s="27">
        <v>635009</v>
      </c>
      <c r="B237" s="27" t="s">
        <v>275</v>
      </c>
      <c r="C237" s="28">
        <v>0</v>
      </c>
      <c r="D237" s="28">
        <v>31.3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</row>
    <row r="238" spans="1:9" ht="15" customHeight="1" x14ac:dyDescent="0.25">
      <c r="A238" s="27">
        <v>637001</v>
      </c>
      <c r="B238" s="27" t="s">
        <v>109</v>
      </c>
      <c r="C238" s="28">
        <v>0</v>
      </c>
      <c r="D238" s="28">
        <v>100</v>
      </c>
      <c r="E238" s="28">
        <v>100</v>
      </c>
      <c r="F238" s="28">
        <v>100</v>
      </c>
      <c r="G238" s="28">
        <v>100</v>
      </c>
      <c r="H238" s="28">
        <v>100</v>
      </c>
      <c r="I238" s="28">
        <v>100</v>
      </c>
    </row>
    <row r="239" spans="1:9" ht="15" customHeight="1" x14ac:dyDescent="0.25">
      <c r="A239" s="27">
        <v>637002</v>
      </c>
      <c r="B239" s="27" t="s">
        <v>110</v>
      </c>
      <c r="C239" s="28">
        <v>150</v>
      </c>
      <c r="D239" s="28">
        <v>338</v>
      </c>
      <c r="E239" s="28">
        <v>150</v>
      </c>
      <c r="F239" s="28">
        <v>150</v>
      </c>
      <c r="G239" s="28">
        <v>150</v>
      </c>
      <c r="H239" s="28">
        <v>150</v>
      </c>
      <c r="I239" s="28">
        <v>150</v>
      </c>
    </row>
    <row r="240" spans="1:9" ht="15" customHeight="1" x14ac:dyDescent="0.25">
      <c r="A240" s="27">
        <v>637004</v>
      </c>
      <c r="B240" s="27" t="s">
        <v>111</v>
      </c>
      <c r="C240" s="28">
        <v>164</v>
      </c>
      <c r="D240" s="28">
        <v>483</v>
      </c>
      <c r="E240" s="28">
        <v>164</v>
      </c>
      <c r="F240" s="28">
        <v>164</v>
      </c>
      <c r="G240" s="28">
        <v>164</v>
      </c>
      <c r="H240" s="28">
        <v>164</v>
      </c>
      <c r="I240" s="28">
        <v>164</v>
      </c>
    </row>
    <row r="241" spans="1:9" ht="15" customHeight="1" x14ac:dyDescent="0.25">
      <c r="A241" s="31">
        <v>637012</v>
      </c>
      <c r="B241" s="31" t="s">
        <v>112</v>
      </c>
      <c r="C241" s="36">
        <v>70</v>
      </c>
      <c r="D241" s="36">
        <v>70</v>
      </c>
      <c r="E241" s="36">
        <v>70</v>
      </c>
      <c r="F241" s="36">
        <v>70</v>
      </c>
      <c r="G241" s="36">
        <v>70</v>
      </c>
      <c r="H241" s="36">
        <v>70</v>
      </c>
      <c r="I241" s="36">
        <v>70</v>
      </c>
    </row>
    <row r="242" spans="1:9" ht="15" customHeight="1" x14ac:dyDescent="0.25">
      <c r="A242" s="27">
        <v>637014</v>
      </c>
      <c r="B242" s="27" t="s">
        <v>39</v>
      </c>
      <c r="C242" s="28">
        <v>1071.1099999999999</v>
      </c>
      <c r="D242" s="28">
        <v>1175</v>
      </c>
      <c r="E242" s="28">
        <v>1000</v>
      </c>
      <c r="F242" s="28">
        <v>1400</v>
      </c>
      <c r="G242" s="28">
        <v>1400</v>
      </c>
      <c r="H242" s="28">
        <v>1400</v>
      </c>
      <c r="I242" s="28">
        <v>1400</v>
      </c>
    </row>
    <row r="243" spans="1:9" ht="15" customHeight="1" x14ac:dyDescent="0.25">
      <c r="A243" s="27">
        <v>637015</v>
      </c>
      <c r="B243" s="27" t="s">
        <v>265</v>
      </c>
      <c r="C243" s="28">
        <v>105</v>
      </c>
      <c r="D243" s="28">
        <v>105</v>
      </c>
      <c r="E243" s="28">
        <v>105</v>
      </c>
      <c r="F243" s="28">
        <v>171</v>
      </c>
      <c r="G243" s="28">
        <v>171</v>
      </c>
      <c r="H243" s="28">
        <v>171</v>
      </c>
      <c r="I243" s="28">
        <v>171</v>
      </c>
    </row>
    <row r="244" spans="1:9" ht="15" customHeight="1" x14ac:dyDescent="0.25">
      <c r="A244" s="27">
        <v>637016</v>
      </c>
      <c r="B244" s="27" t="s">
        <v>78</v>
      </c>
      <c r="C244" s="28">
        <v>601.51</v>
      </c>
      <c r="D244" s="28">
        <v>612</v>
      </c>
      <c r="E244" s="28">
        <v>500</v>
      </c>
      <c r="F244" s="28">
        <v>550</v>
      </c>
      <c r="G244" s="28">
        <v>560</v>
      </c>
      <c r="H244" s="28">
        <v>560</v>
      </c>
      <c r="I244" s="28">
        <v>560</v>
      </c>
    </row>
    <row r="245" spans="1:9" ht="15" customHeight="1" x14ac:dyDescent="0.25">
      <c r="A245" s="27">
        <v>637027</v>
      </c>
      <c r="B245" s="27" t="s">
        <v>54</v>
      </c>
      <c r="C245" s="28">
        <v>700</v>
      </c>
      <c r="D245" s="28">
        <v>400</v>
      </c>
      <c r="E245" s="28">
        <v>400</v>
      </c>
      <c r="F245" s="28">
        <v>400</v>
      </c>
      <c r="G245" s="28">
        <v>400</v>
      </c>
      <c r="H245" s="28">
        <v>400</v>
      </c>
      <c r="I245" s="28">
        <v>400</v>
      </c>
    </row>
    <row r="246" spans="1:9" ht="15" customHeight="1" x14ac:dyDescent="0.25">
      <c r="A246" s="104">
        <v>642015</v>
      </c>
      <c r="B246" s="104" t="s">
        <v>201</v>
      </c>
      <c r="C246" s="105">
        <v>0</v>
      </c>
      <c r="D246" s="105">
        <v>183</v>
      </c>
      <c r="E246" s="105">
        <v>0</v>
      </c>
      <c r="F246" s="105">
        <v>143</v>
      </c>
      <c r="G246" s="105">
        <v>0</v>
      </c>
      <c r="H246" s="105">
        <v>0</v>
      </c>
      <c r="I246" s="106">
        <v>0</v>
      </c>
    </row>
    <row r="247" spans="1:9" ht="15" customHeight="1" x14ac:dyDescent="0.25">
      <c r="A247" s="44">
        <v>9121</v>
      </c>
      <c r="B247" s="44" t="s">
        <v>113</v>
      </c>
      <c r="C247" s="45">
        <v>150</v>
      </c>
      <c r="D247" s="45">
        <v>150</v>
      </c>
      <c r="E247" s="50">
        <v>150</v>
      </c>
      <c r="F247" s="50">
        <v>860</v>
      </c>
      <c r="G247" s="50">
        <v>263</v>
      </c>
      <c r="H247" s="50">
        <v>263</v>
      </c>
      <c r="I247" s="45">
        <v>263</v>
      </c>
    </row>
    <row r="248" spans="1:9" ht="30" customHeight="1" x14ac:dyDescent="0.25">
      <c r="A248" s="44" t="s">
        <v>213</v>
      </c>
      <c r="B248" s="44" t="s">
        <v>114</v>
      </c>
      <c r="C248" s="46">
        <v>1281.56</v>
      </c>
      <c r="D248" s="46">
        <f>D249</f>
        <v>1900</v>
      </c>
      <c r="E248" s="46">
        <v>2500</v>
      </c>
      <c r="F248" s="46">
        <v>2500</v>
      </c>
      <c r="G248" s="46">
        <v>2500</v>
      </c>
      <c r="H248" s="46">
        <v>2500</v>
      </c>
      <c r="I248" s="46">
        <v>2500</v>
      </c>
    </row>
    <row r="249" spans="1:9" ht="15" customHeight="1" x14ac:dyDescent="0.25">
      <c r="A249" s="27">
        <v>633006</v>
      </c>
      <c r="B249" s="27" t="s">
        <v>65</v>
      </c>
      <c r="C249" s="29">
        <v>1281.56</v>
      </c>
      <c r="D249" s="29">
        <v>1900</v>
      </c>
      <c r="E249" s="29">
        <v>2500</v>
      </c>
      <c r="F249" s="29">
        <v>2500</v>
      </c>
      <c r="G249" s="29">
        <v>2500</v>
      </c>
      <c r="H249" s="29">
        <v>2500</v>
      </c>
      <c r="I249" s="29">
        <v>2500</v>
      </c>
    </row>
    <row r="250" spans="1:9" ht="32.25" customHeight="1" x14ac:dyDescent="0.25">
      <c r="A250" s="45" t="s">
        <v>221</v>
      </c>
      <c r="B250" s="45" t="s">
        <v>222</v>
      </c>
      <c r="C250" s="45">
        <f t="shared" ref="C250:F250" si="56">SUM(C251:C257)</f>
        <v>2008.44</v>
      </c>
      <c r="D250" s="45">
        <f t="shared" si="56"/>
        <v>493.27</v>
      </c>
      <c r="E250" s="46">
        <v>0</v>
      </c>
      <c r="F250" s="45">
        <f t="shared" si="56"/>
        <v>170</v>
      </c>
      <c r="G250" s="46">
        <v>0</v>
      </c>
      <c r="H250" s="46">
        <v>0</v>
      </c>
      <c r="I250" s="46">
        <v>0</v>
      </c>
    </row>
    <row r="251" spans="1:9" ht="15" customHeight="1" x14ac:dyDescent="0.25">
      <c r="A251" s="86">
        <v>621</v>
      </c>
      <c r="B251" s="86" t="s">
        <v>8</v>
      </c>
      <c r="C251" s="56">
        <v>57</v>
      </c>
      <c r="D251" s="56">
        <v>0</v>
      </c>
      <c r="E251" s="100">
        <v>0</v>
      </c>
      <c r="F251" s="66">
        <v>0</v>
      </c>
      <c r="G251" s="100">
        <v>0</v>
      </c>
      <c r="H251" s="100">
        <v>0</v>
      </c>
      <c r="I251" s="100">
        <v>0</v>
      </c>
    </row>
    <row r="252" spans="1:9" ht="15" customHeight="1" x14ac:dyDescent="0.25">
      <c r="A252" s="86">
        <v>625002</v>
      </c>
      <c r="B252" s="86" t="s">
        <v>204</v>
      </c>
      <c r="C252" s="56">
        <v>285.60000000000002</v>
      </c>
      <c r="D252" s="56">
        <v>42</v>
      </c>
      <c r="E252" s="100">
        <v>0</v>
      </c>
      <c r="F252" s="67">
        <v>0</v>
      </c>
      <c r="G252" s="100">
        <v>0</v>
      </c>
      <c r="H252" s="100">
        <v>0</v>
      </c>
      <c r="I252" s="100">
        <v>0</v>
      </c>
    </row>
    <row r="253" spans="1:9" ht="15" customHeight="1" x14ac:dyDescent="0.25">
      <c r="A253" s="86">
        <v>625003</v>
      </c>
      <c r="B253" s="86" t="s">
        <v>205</v>
      </c>
      <c r="C253" s="56">
        <v>16.32</v>
      </c>
      <c r="D253" s="56">
        <v>2.4</v>
      </c>
      <c r="E253" s="100">
        <v>0</v>
      </c>
      <c r="F253" s="67">
        <v>0</v>
      </c>
      <c r="G253" s="100">
        <v>0</v>
      </c>
      <c r="H253" s="100">
        <v>0</v>
      </c>
      <c r="I253" s="100">
        <v>0</v>
      </c>
    </row>
    <row r="254" spans="1:9" ht="15" customHeight="1" x14ac:dyDescent="0.25">
      <c r="A254" s="86">
        <v>625004</v>
      </c>
      <c r="B254" s="86" t="s">
        <v>220</v>
      </c>
      <c r="C254" s="56">
        <v>27.9</v>
      </c>
      <c r="D254" s="56">
        <v>0</v>
      </c>
      <c r="E254" s="100">
        <v>0</v>
      </c>
      <c r="F254" s="67">
        <v>0</v>
      </c>
      <c r="G254" s="100">
        <v>0</v>
      </c>
      <c r="H254" s="100">
        <v>0</v>
      </c>
      <c r="I254" s="100">
        <v>0</v>
      </c>
    </row>
    <row r="255" spans="1:9" ht="15" customHeight="1" x14ac:dyDescent="0.25">
      <c r="A255" s="86">
        <v>625007</v>
      </c>
      <c r="B255" s="86" t="s">
        <v>206</v>
      </c>
      <c r="C255" s="56">
        <v>96.86</v>
      </c>
      <c r="D255" s="56">
        <v>15</v>
      </c>
      <c r="E255" s="100">
        <v>0</v>
      </c>
      <c r="F255" s="67">
        <v>0</v>
      </c>
      <c r="G255" s="100">
        <v>0</v>
      </c>
      <c r="H255" s="100">
        <v>0</v>
      </c>
      <c r="I255" s="100">
        <v>0</v>
      </c>
    </row>
    <row r="256" spans="1:9" ht="15" customHeight="1" x14ac:dyDescent="0.25">
      <c r="A256" s="32">
        <v>637027</v>
      </c>
      <c r="B256" s="32" t="s">
        <v>115</v>
      </c>
      <c r="C256" s="33">
        <v>1028.0999999999999</v>
      </c>
      <c r="D256" s="33">
        <v>323.87</v>
      </c>
      <c r="E256" s="35">
        <v>0</v>
      </c>
      <c r="F256" s="38">
        <v>120</v>
      </c>
      <c r="G256" s="35">
        <v>0</v>
      </c>
      <c r="H256" s="35">
        <v>0</v>
      </c>
      <c r="I256" s="35">
        <v>0</v>
      </c>
    </row>
    <row r="257" spans="1:10" ht="15" customHeight="1" x14ac:dyDescent="0.25">
      <c r="A257" s="33">
        <v>637006</v>
      </c>
      <c r="B257" s="33" t="s">
        <v>176</v>
      </c>
      <c r="C257" s="33">
        <v>496.66</v>
      </c>
      <c r="D257" s="33">
        <v>110</v>
      </c>
      <c r="E257" s="27">
        <v>0</v>
      </c>
      <c r="F257" s="38">
        <v>50</v>
      </c>
      <c r="G257" s="27">
        <v>0</v>
      </c>
      <c r="H257" s="27">
        <v>0</v>
      </c>
      <c r="I257" s="27">
        <v>0</v>
      </c>
    </row>
    <row r="258" spans="1:10" ht="15" customHeight="1" x14ac:dyDescent="0.25">
      <c r="A258" s="51"/>
      <c r="B258" s="44" t="s">
        <v>116</v>
      </c>
      <c r="C258" s="45">
        <v>371506</v>
      </c>
      <c r="D258" s="45">
        <v>390883</v>
      </c>
      <c r="E258" s="50">
        <v>385599</v>
      </c>
      <c r="F258" s="50">
        <v>424565</v>
      </c>
      <c r="G258" s="50">
        <v>411212</v>
      </c>
      <c r="H258" s="50">
        <v>411212</v>
      </c>
      <c r="I258" s="50">
        <v>411212</v>
      </c>
      <c r="J258" s="84"/>
    </row>
    <row r="259" spans="1:10" ht="15" customHeight="1" x14ac:dyDescent="0.25">
      <c r="A259" s="52"/>
      <c r="B259" s="44" t="s">
        <v>117</v>
      </c>
      <c r="C259" s="45">
        <v>27836</v>
      </c>
      <c r="D259" s="45">
        <v>31052</v>
      </c>
      <c r="E259" s="50">
        <v>36224</v>
      </c>
      <c r="F259" s="50">
        <v>36224</v>
      </c>
      <c r="G259" s="50">
        <v>37684</v>
      </c>
      <c r="H259" s="50">
        <v>37684</v>
      </c>
      <c r="I259" s="50">
        <v>37684</v>
      </c>
    </row>
    <row r="260" spans="1:10" ht="15" customHeight="1" x14ac:dyDescent="0.25">
      <c r="A260" s="52"/>
      <c r="B260" s="44" t="s">
        <v>118</v>
      </c>
      <c r="C260" s="45">
        <v>12384</v>
      </c>
      <c r="D260" s="45">
        <v>11354</v>
      </c>
      <c r="E260" s="50">
        <v>11654</v>
      </c>
      <c r="F260" s="50">
        <v>11933</v>
      </c>
      <c r="G260" s="50">
        <v>12200</v>
      </c>
      <c r="H260" s="50">
        <v>12200</v>
      </c>
      <c r="I260" s="50">
        <v>12200</v>
      </c>
    </row>
    <row r="261" spans="1:10" ht="15" customHeight="1" x14ac:dyDescent="0.25">
      <c r="A261" s="52"/>
      <c r="B261" s="44" t="s">
        <v>171</v>
      </c>
      <c r="C261" s="45">
        <v>1287</v>
      </c>
      <c r="D261" s="45">
        <v>1287</v>
      </c>
      <c r="E261" s="50">
        <v>1287</v>
      </c>
      <c r="F261" s="50">
        <v>1287</v>
      </c>
      <c r="G261" s="50">
        <v>1287</v>
      </c>
      <c r="H261" s="50">
        <v>1287</v>
      </c>
      <c r="I261" s="50">
        <v>1287</v>
      </c>
    </row>
    <row r="262" spans="1:10" ht="39.75" customHeight="1" x14ac:dyDescent="0.25">
      <c r="A262" s="81">
        <v>600</v>
      </c>
      <c r="B262" s="53" t="s">
        <v>119</v>
      </c>
      <c r="C262" s="96">
        <f t="shared" ref="C262:I262" si="57">C71+C75+C85+C116+C121+C132+C134+C148+C152+C156+C167+C185+C189+C193+C195+C201+C207+C247+C248+C250+C258+C259+C260+C261</f>
        <v>789689.29999999993</v>
      </c>
      <c r="D262" s="96">
        <f>D71+D75+D85+D116+D121+D132+D134+D148+D152+D156+D167+D185+D189+D193+D195+D201+D207+D247+D248+D250+D258+D259+D260+D261</f>
        <v>863843.59000000008</v>
      </c>
      <c r="E262" s="96">
        <f t="shared" si="57"/>
        <v>879843</v>
      </c>
      <c r="F262" s="96">
        <f t="shared" si="57"/>
        <v>924000.05999999994</v>
      </c>
      <c r="G262" s="96">
        <f>G71+G75+G85+G116+G121+G132+G134+G148+G152+G156+G167+G185+G189+G193+G195+G201+G207+G247+G248+G250+G258+G259+G260+G261</f>
        <v>900552</v>
      </c>
      <c r="H262" s="96">
        <f t="shared" si="57"/>
        <v>912746</v>
      </c>
      <c r="I262" s="96">
        <f t="shared" si="57"/>
        <v>922746</v>
      </c>
    </row>
    <row r="263" spans="1:10" ht="22.5" customHeight="1" x14ac:dyDescent="0.25">
      <c r="A263" s="81">
        <v>700</v>
      </c>
      <c r="B263" s="53" t="s">
        <v>120</v>
      </c>
      <c r="C263" s="54">
        <f t="shared" ref="C263:I263" si="58">C264+C265+C266+C276+C278+C280</f>
        <v>345244.01</v>
      </c>
      <c r="D263" s="54">
        <f t="shared" si="58"/>
        <v>83800</v>
      </c>
      <c r="E263" s="54">
        <f t="shared" si="58"/>
        <v>76200</v>
      </c>
      <c r="F263" s="54">
        <f t="shared" si="58"/>
        <v>96742</v>
      </c>
      <c r="G263" s="54">
        <f t="shared" si="58"/>
        <v>168200</v>
      </c>
      <c r="H263" s="54">
        <f t="shared" si="58"/>
        <v>100000</v>
      </c>
      <c r="I263" s="54">
        <f t="shared" si="58"/>
        <v>90000</v>
      </c>
    </row>
    <row r="264" spans="1:10" ht="15" customHeight="1" x14ac:dyDescent="0.25">
      <c r="A264" s="90" t="s">
        <v>224</v>
      </c>
      <c r="B264" s="55" t="s">
        <v>121</v>
      </c>
      <c r="C264" s="56">
        <v>540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80">
        <v>0</v>
      </c>
    </row>
    <row r="265" spans="1:10" ht="15" customHeight="1" x14ac:dyDescent="0.25">
      <c r="A265" s="91" t="s">
        <v>225</v>
      </c>
      <c r="B265" s="27" t="s">
        <v>180</v>
      </c>
      <c r="C265" s="33">
        <v>212285.01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79">
        <v>0</v>
      </c>
    </row>
    <row r="266" spans="1:10" ht="15" customHeight="1" x14ac:dyDescent="0.25">
      <c r="A266" s="91" t="s">
        <v>227</v>
      </c>
      <c r="B266" s="26" t="s">
        <v>64</v>
      </c>
      <c r="C266" s="79">
        <f t="shared" ref="C266" si="59">SUM(C267:C275)</f>
        <v>127419</v>
      </c>
      <c r="D266" s="79">
        <f t="shared" ref="D266:I266" si="60">SUM(D267:D275)</f>
        <v>78180</v>
      </c>
      <c r="E266" s="79">
        <f t="shared" si="60"/>
        <v>68000</v>
      </c>
      <c r="F266" s="79">
        <f t="shared" si="60"/>
        <v>86020</v>
      </c>
      <c r="G266" s="79">
        <f t="shared" si="60"/>
        <v>78200</v>
      </c>
      <c r="H266" s="79">
        <f t="shared" si="60"/>
        <v>100000</v>
      </c>
      <c r="I266" s="79">
        <f t="shared" si="60"/>
        <v>90000</v>
      </c>
    </row>
    <row r="267" spans="1:10" ht="15" customHeight="1" x14ac:dyDescent="0.25">
      <c r="A267" s="37"/>
      <c r="B267" s="27" t="s">
        <v>179</v>
      </c>
      <c r="C267" s="33">
        <v>600</v>
      </c>
      <c r="D267" s="33">
        <v>2000</v>
      </c>
      <c r="E267" s="33">
        <v>1500</v>
      </c>
      <c r="F267" s="33">
        <v>1500</v>
      </c>
      <c r="G267" s="33"/>
      <c r="H267" s="33">
        <v>0</v>
      </c>
      <c r="I267" s="33">
        <v>0</v>
      </c>
    </row>
    <row r="268" spans="1:10" ht="15" customHeight="1" x14ac:dyDescent="0.25">
      <c r="A268" s="37"/>
      <c r="B268" s="27" t="s">
        <v>229</v>
      </c>
      <c r="C268" s="33">
        <v>48570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</row>
    <row r="269" spans="1:10" ht="15" customHeight="1" x14ac:dyDescent="0.25">
      <c r="A269" s="27">
        <v>711005</v>
      </c>
      <c r="B269" s="27" t="s">
        <v>276</v>
      </c>
      <c r="C269" s="33">
        <v>0</v>
      </c>
      <c r="D269" s="33">
        <v>0</v>
      </c>
      <c r="E269" s="33">
        <v>0</v>
      </c>
      <c r="F269" s="33">
        <v>18020</v>
      </c>
      <c r="G269" s="33">
        <v>17200</v>
      </c>
      <c r="H269" s="33">
        <v>0</v>
      </c>
      <c r="I269" s="33">
        <v>0</v>
      </c>
    </row>
    <row r="270" spans="1:10" ht="15" customHeight="1" x14ac:dyDescent="0.25">
      <c r="A270" s="27">
        <v>717001</v>
      </c>
      <c r="B270" s="27" t="s">
        <v>189</v>
      </c>
      <c r="C270" s="33">
        <v>41300</v>
      </c>
      <c r="D270" s="33">
        <v>0</v>
      </c>
      <c r="E270" s="33">
        <v>14000</v>
      </c>
      <c r="F270" s="33">
        <v>14000</v>
      </c>
      <c r="G270" s="33"/>
      <c r="H270" s="33">
        <v>0</v>
      </c>
      <c r="I270" s="33">
        <v>0</v>
      </c>
    </row>
    <row r="271" spans="1:10" ht="15" customHeight="1" x14ac:dyDescent="0.25">
      <c r="A271" s="27">
        <v>717001</v>
      </c>
      <c r="B271" s="27" t="s">
        <v>190</v>
      </c>
      <c r="C271" s="33">
        <v>30020</v>
      </c>
      <c r="D271" s="33">
        <v>74000</v>
      </c>
      <c r="E271" s="33">
        <v>50000</v>
      </c>
      <c r="F271" s="33">
        <v>50000</v>
      </c>
      <c r="G271" s="33"/>
      <c r="H271" s="33">
        <v>0</v>
      </c>
      <c r="I271" s="33">
        <v>0</v>
      </c>
    </row>
    <row r="272" spans="1:10" ht="15" customHeight="1" x14ac:dyDescent="0.25">
      <c r="A272" s="27">
        <v>717001</v>
      </c>
      <c r="B272" s="27" t="s">
        <v>266</v>
      </c>
      <c r="C272" s="33"/>
      <c r="D272" s="33">
        <v>0</v>
      </c>
      <c r="E272" s="33"/>
      <c r="F272" s="33"/>
      <c r="G272" s="33">
        <v>56000</v>
      </c>
      <c r="H272" s="33">
        <v>70000</v>
      </c>
      <c r="I272" s="33">
        <v>0</v>
      </c>
    </row>
    <row r="273" spans="1:9" ht="15" customHeight="1" x14ac:dyDescent="0.25">
      <c r="A273" s="27">
        <v>717001</v>
      </c>
      <c r="B273" s="27" t="s">
        <v>181</v>
      </c>
      <c r="C273" s="33">
        <v>4700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/>
    </row>
    <row r="274" spans="1:9" ht="15" customHeight="1" x14ac:dyDescent="0.25">
      <c r="A274" s="27">
        <v>717001</v>
      </c>
      <c r="B274" s="27" t="s">
        <v>192</v>
      </c>
      <c r="C274" s="33">
        <v>0</v>
      </c>
      <c r="D274" s="33">
        <v>0</v>
      </c>
      <c r="E274" s="33">
        <v>0</v>
      </c>
      <c r="F274" s="33">
        <v>0</v>
      </c>
      <c r="G274" s="33">
        <v>0</v>
      </c>
      <c r="H274" s="27">
        <v>30000</v>
      </c>
      <c r="I274" s="27">
        <v>90000</v>
      </c>
    </row>
    <row r="275" spans="1:9" ht="15" customHeight="1" x14ac:dyDescent="0.25">
      <c r="A275" s="33">
        <v>716</v>
      </c>
      <c r="B275" s="43" t="s">
        <v>122</v>
      </c>
      <c r="C275" s="27">
        <v>2229</v>
      </c>
      <c r="D275" s="27">
        <v>2180</v>
      </c>
      <c r="E275" s="27">
        <v>2500</v>
      </c>
      <c r="F275" s="27">
        <v>2500</v>
      </c>
      <c r="G275" s="27">
        <v>5000</v>
      </c>
      <c r="H275" s="27">
        <v>0</v>
      </c>
      <c r="I275" s="27">
        <v>0</v>
      </c>
    </row>
    <row r="276" spans="1:9" ht="15" customHeight="1" x14ac:dyDescent="0.25">
      <c r="A276" s="79" t="s">
        <v>210</v>
      </c>
      <c r="B276" s="68" t="s">
        <v>67</v>
      </c>
      <c r="C276" s="26">
        <v>0</v>
      </c>
      <c r="D276" s="26">
        <v>0</v>
      </c>
      <c r="E276" s="26">
        <v>3200</v>
      </c>
      <c r="F276" s="26">
        <v>3200</v>
      </c>
      <c r="G276" s="26">
        <v>0</v>
      </c>
      <c r="H276" s="26">
        <v>0</v>
      </c>
      <c r="I276" s="26">
        <v>0</v>
      </c>
    </row>
    <row r="277" spans="1:9" ht="15" customHeight="1" x14ac:dyDescent="0.25">
      <c r="A277" s="33">
        <v>713004</v>
      </c>
      <c r="B277" s="43" t="s">
        <v>215</v>
      </c>
      <c r="C277" s="27">
        <v>0</v>
      </c>
      <c r="D277" s="27">
        <v>0</v>
      </c>
      <c r="E277" s="27">
        <v>3200</v>
      </c>
      <c r="F277" s="27">
        <v>3200</v>
      </c>
      <c r="G277" s="27">
        <v>0</v>
      </c>
      <c r="H277" s="27">
        <v>0</v>
      </c>
      <c r="I277" s="27">
        <v>0</v>
      </c>
    </row>
    <row r="278" spans="1:9" ht="15" customHeight="1" x14ac:dyDescent="0.25">
      <c r="A278" s="68" t="s">
        <v>226</v>
      </c>
      <c r="B278" s="26" t="s">
        <v>177</v>
      </c>
      <c r="C278" s="26">
        <v>5000</v>
      </c>
      <c r="D278" s="26">
        <v>5000</v>
      </c>
      <c r="E278" s="26">
        <v>5000</v>
      </c>
      <c r="F278" s="26">
        <v>5000</v>
      </c>
      <c r="G278" s="26">
        <v>0</v>
      </c>
      <c r="H278" s="26">
        <v>0</v>
      </c>
      <c r="I278" s="26">
        <v>0</v>
      </c>
    </row>
    <row r="279" spans="1:9" ht="15" customHeight="1" x14ac:dyDescent="0.25">
      <c r="A279" s="33">
        <v>717002</v>
      </c>
      <c r="B279" s="43" t="s">
        <v>178</v>
      </c>
      <c r="C279" s="27">
        <v>5000</v>
      </c>
      <c r="D279" s="27">
        <v>5000</v>
      </c>
      <c r="E279" s="27">
        <v>5000</v>
      </c>
      <c r="F279" s="27">
        <v>5000</v>
      </c>
      <c r="G279" s="27">
        <v>0</v>
      </c>
      <c r="H279" s="27">
        <v>0</v>
      </c>
      <c r="I279" s="27">
        <v>0</v>
      </c>
    </row>
    <row r="280" spans="1:9" ht="15" customHeight="1" x14ac:dyDescent="0.25">
      <c r="A280" s="39" t="s">
        <v>228</v>
      </c>
      <c r="B280" s="79" t="s">
        <v>94</v>
      </c>
      <c r="C280" s="26">
        <v>0</v>
      </c>
      <c r="D280" s="26">
        <v>620</v>
      </c>
      <c r="E280" s="26">
        <v>0</v>
      </c>
      <c r="F280" s="26">
        <v>2522</v>
      </c>
      <c r="G280" s="26">
        <v>90000</v>
      </c>
      <c r="H280" s="26">
        <v>0</v>
      </c>
      <c r="I280" s="26">
        <v>0</v>
      </c>
    </row>
    <row r="281" spans="1:9" ht="15" customHeight="1" x14ac:dyDescent="0.25">
      <c r="A281" s="27">
        <v>717001</v>
      </c>
      <c r="B281" s="33" t="s">
        <v>214</v>
      </c>
      <c r="C281" s="27">
        <v>0</v>
      </c>
      <c r="D281" s="27">
        <v>620</v>
      </c>
      <c r="E281" s="27">
        <v>0</v>
      </c>
      <c r="F281" s="27">
        <v>2522</v>
      </c>
      <c r="G281" s="27">
        <v>90000</v>
      </c>
      <c r="H281" s="27">
        <v>0</v>
      </c>
      <c r="I281" s="27">
        <v>0</v>
      </c>
    </row>
    <row r="282" spans="1:9" ht="21.75" customHeight="1" x14ac:dyDescent="0.25">
      <c r="A282" s="92" t="s">
        <v>223</v>
      </c>
      <c r="B282" s="93" t="s">
        <v>123</v>
      </c>
      <c r="C282" s="69">
        <v>18551</v>
      </c>
      <c r="D282" s="69">
        <f>D283</f>
        <v>20417.07</v>
      </c>
      <c r="E282" s="69">
        <v>18583</v>
      </c>
      <c r="F282" s="69">
        <f>F283</f>
        <v>20417</v>
      </c>
      <c r="G282" s="69">
        <v>18583</v>
      </c>
      <c r="H282" s="69">
        <v>18583</v>
      </c>
      <c r="I282" s="69">
        <v>18583</v>
      </c>
    </row>
    <row r="283" spans="1:9" ht="15" customHeight="1" x14ac:dyDescent="0.25">
      <c r="A283" s="27">
        <v>821005</v>
      </c>
      <c r="B283" s="40" t="s">
        <v>124</v>
      </c>
      <c r="C283" s="34">
        <v>18550.7</v>
      </c>
      <c r="D283" s="34">
        <v>20417.07</v>
      </c>
      <c r="E283" s="34">
        <v>18583</v>
      </c>
      <c r="F283" s="34">
        <v>20417</v>
      </c>
      <c r="G283" s="34">
        <v>18583</v>
      </c>
      <c r="H283" s="34">
        <v>18583</v>
      </c>
      <c r="I283" s="34">
        <v>18583</v>
      </c>
    </row>
    <row r="284" spans="1:9" ht="15" customHeight="1" x14ac:dyDescent="0.25">
      <c r="A284" s="107" t="s">
        <v>125</v>
      </c>
      <c r="B284" s="108"/>
      <c r="C284" s="97">
        <f t="shared" ref="C284:I284" si="61">C282+C263+C262</f>
        <v>1153484.31</v>
      </c>
      <c r="D284" s="97">
        <f>D262+D263+D282</f>
        <v>968060.66</v>
      </c>
      <c r="E284" s="97">
        <f t="shared" si="61"/>
        <v>974626</v>
      </c>
      <c r="F284" s="97">
        <f>F262+F263+F282</f>
        <v>1041159.0599999999</v>
      </c>
      <c r="G284" s="97">
        <f>G262+G263+G282</f>
        <v>1087335</v>
      </c>
      <c r="H284" s="97">
        <f t="shared" si="61"/>
        <v>1031329</v>
      </c>
      <c r="I284" s="97">
        <f t="shared" si="61"/>
        <v>1031329</v>
      </c>
    </row>
    <row r="286" spans="1:9" ht="15" customHeight="1" x14ac:dyDescent="0.25">
      <c r="B286" s="2" t="s">
        <v>193</v>
      </c>
    </row>
    <row r="287" spans="1:9" ht="15" customHeight="1" x14ac:dyDescent="0.25">
      <c r="B287" s="2" t="s">
        <v>274</v>
      </c>
    </row>
    <row r="288" spans="1:9" ht="15" customHeight="1" x14ac:dyDescent="0.25">
      <c r="B288" s="2" t="s">
        <v>194</v>
      </c>
    </row>
    <row r="289" spans="7:7" ht="15" customHeight="1" x14ac:dyDescent="0.25">
      <c r="G289" s="2" t="s">
        <v>236</v>
      </c>
    </row>
  </sheetData>
  <mergeCells count="7">
    <mergeCell ref="A284:B284"/>
    <mergeCell ref="A1:D2"/>
    <mergeCell ref="A3:B3"/>
    <mergeCell ref="A34:A51"/>
    <mergeCell ref="A52:B52"/>
    <mergeCell ref="A67:B67"/>
    <mergeCell ref="A69:B6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DigiPro</cp:lastModifiedBy>
  <cp:lastPrinted>2016-12-01T11:03:04Z</cp:lastPrinted>
  <dcterms:created xsi:type="dcterms:W3CDTF">2013-11-22T13:15:32Z</dcterms:created>
  <dcterms:modified xsi:type="dcterms:W3CDTF">2016-12-05T06:03:37Z</dcterms:modified>
</cp:coreProperties>
</file>